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valhalla\OneDrive\Documents\Don's Stuff\Cachagua Fire Board\Finances\"/>
    </mc:Choice>
  </mc:AlternateContent>
  <bookViews>
    <workbookView xWindow="0" yWindow="0" windowWidth="19200" windowHeight="7050"/>
  </bookViews>
  <sheets>
    <sheet name="2022-23 Budget " sheetId="22" r:id="rId1"/>
  </sheets>
  <calcPr calcId="162913"/>
</workbook>
</file>

<file path=xl/calcChain.xml><?xml version="1.0" encoding="utf-8"?>
<calcChain xmlns="http://schemas.openxmlformats.org/spreadsheetml/2006/main">
  <c r="J160" i="22" l="1"/>
  <c r="K186" i="22" l="1"/>
  <c r="J179" i="22" l="1"/>
  <c r="J31" i="22" l="1"/>
  <c r="J30" i="22"/>
  <c r="K204" i="22" l="1"/>
  <c r="F7" i="22" s="1"/>
  <c r="K182" i="22"/>
  <c r="K178" i="22"/>
  <c r="K174" i="22"/>
  <c r="K168" i="22"/>
  <c r="K163" i="22"/>
  <c r="K159" i="22"/>
  <c r="K155" i="22"/>
  <c r="K148" i="22"/>
  <c r="K142" i="22"/>
  <c r="K137" i="22"/>
  <c r="K133" i="22"/>
  <c r="J122" i="22"/>
  <c r="K114" i="22"/>
  <c r="K108" i="22"/>
  <c r="K105" i="22"/>
  <c r="K98" i="22"/>
  <c r="K94" i="22"/>
  <c r="K77" i="22"/>
  <c r="K55" i="22"/>
  <c r="K51" i="22"/>
  <c r="K47" i="22"/>
  <c r="K41" i="22"/>
  <c r="K36" i="22"/>
  <c r="K33" i="22"/>
  <c r="J189" i="22"/>
  <c r="K29" i="22"/>
  <c r="K19" i="22"/>
  <c r="K13" i="22"/>
  <c r="K189" i="22" l="1"/>
  <c r="F8" i="22" s="1"/>
  <c r="F9" i="22" s="1"/>
</calcChain>
</file>

<file path=xl/sharedStrings.xml><?xml version="1.0" encoding="utf-8"?>
<sst xmlns="http://schemas.openxmlformats.org/spreadsheetml/2006/main" count="167" uniqueCount="166">
  <si>
    <t>Uniform Clothing</t>
  </si>
  <si>
    <t>COMMUNICATIONS EQUIPMENT PURCHASE</t>
  </si>
  <si>
    <t>Radio-Mobile</t>
  </si>
  <si>
    <t>Radio-Portable</t>
  </si>
  <si>
    <t>Radio-Pagers</t>
  </si>
  <si>
    <t>Programming Software-Hardware</t>
  </si>
  <si>
    <t>Radio Batteries</t>
  </si>
  <si>
    <t>Portable Radio Accessories</t>
  </si>
  <si>
    <t>DISPATCH SERVICE</t>
  </si>
  <si>
    <t>Other</t>
  </si>
  <si>
    <t>Buildings</t>
  </si>
  <si>
    <t>INSURANCE</t>
  </si>
  <si>
    <t>DISTRICT ELECTION EXPENSE</t>
  </si>
  <si>
    <t>Regulator Annual Test</t>
  </si>
  <si>
    <t>E-7711</t>
  </si>
  <si>
    <t>E-7731</t>
  </si>
  <si>
    <t>E-7732</t>
  </si>
  <si>
    <t>R-7761</t>
  </si>
  <si>
    <t>P-7751</t>
  </si>
  <si>
    <t>MEDICAL SUPPLIES</t>
  </si>
  <si>
    <t>MEMBERSHIPS</t>
  </si>
  <si>
    <t>PUBLICATIONS</t>
  </si>
  <si>
    <t>PURCHASE SPECIAL ACCOUNTABLE EQUIPMENT</t>
  </si>
  <si>
    <t>Filling Supplies</t>
  </si>
  <si>
    <t>Domain Name Fees</t>
  </si>
  <si>
    <t>IP Charges</t>
  </si>
  <si>
    <t>TRAINING</t>
  </si>
  <si>
    <t>Board of Directors</t>
  </si>
  <si>
    <t>UTILITIES</t>
  </si>
  <si>
    <t>Propane</t>
  </si>
  <si>
    <t>Propane Tank</t>
  </si>
  <si>
    <t>TAXES</t>
  </si>
  <si>
    <t>Sales Tax</t>
  </si>
  <si>
    <t>DONATIONS</t>
  </si>
  <si>
    <t>MEASURE A</t>
  </si>
  <si>
    <t>CARRY OVER</t>
  </si>
  <si>
    <t>U-7793</t>
  </si>
  <si>
    <t>Air Sample</t>
  </si>
  <si>
    <t>C-7700</t>
  </si>
  <si>
    <t>Headset system</t>
  </si>
  <si>
    <t>Structure PPE</t>
  </si>
  <si>
    <t>Wildland PPE</t>
  </si>
  <si>
    <t>FOOD / BEVERAGE</t>
  </si>
  <si>
    <t>Travel</t>
  </si>
  <si>
    <t>Incident</t>
  </si>
  <si>
    <t>Board of Director Election Expense</t>
  </si>
  <si>
    <t>EQUIPMENT EXPENSE / NON-AUTOMOTIVE</t>
  </si>
  <si>
    <t>Bottle Replacement</t>
  </si>
  <si>
    <t xml:space="preserve">Bottle Hydro </t>
  </si>
  <si>
    <t>Regulator Three Year Rebuild</t>
  </si>
  <si>
    <t>1" Hose</t>
  </si>
  <si>
    <t>1.5" Hose</t>
  </si>
  <si>
    <t>2.5" Hose</t>
  </si>
  <si>
    <t>3" Hose</t>
  </si>
  <si>
    <t>5" Hose</t>
  </si>
  <si>
    <t>C-7702</t>
  </si>
  <si>
    <t>CHP Inspection</t>
  </si>
  <si>
    <t>Supplies</t>
  </si>
  <si>
    <t>O2 Supplies</t>
  </si>
  <si>
    <t>MC Fire Chiefs Assn</t>
  </si>
  <si>
    <t>MC Fire Training Officers Assn</t>
  </si>
  <si>
    <t>Misc Fire Publications</t>
  </si>
  <si>
    <t>Vehicle(s)</t>
  </si>
  <si>
    <t>Department Building</t>
  </si>
  <si>
    <t>P.O.Box Rental</t>
  </si>
  <si>
    <t>Paper Supplies</t>
  </si>
  <si>
    <t>Printing</t>
  </si>
  <si>
    <t>Hardware</t>
  </si>
  <si>
    <t>Software</t>
  </si>
  <si>
    <t>LEGAL SERVICES / AUDIT</t>
  </si>
  <si>
    <t>Notices General</t>
  </si>
  <si>
    <t>DISTRICT - MISCELLANIOUS EXPENSES</t>
  </si>
  <si>
    <t>MCFTOA Wildland School</t>
  </si>
  <si>
    <t>Materials</t>
  </si>
  <si>
    <t>New Hire Physicals</t>
  </si>
  <si>
    <t>District Personnel</t>
  </si>
  <si>
    <t>Unleaded</t>
  </si>
  <si>
    <t>PG&amp;E</t>
  </si>
  <si>
    <t>LEASES</t>
  </si>
  <si>
    <t>INCOME</t>
  </si>
  <si>
    <t>BENEFIT ASSESMENT</t>
  </si>
  <si>
    <t>PROP 172 ANNUAL</t>
  </si>
  <si>
    <t>SUMMARY:</t>
  </si>
  <si>
    <t>Projected Income</t>
  </si>
  <si>
    <t>Difference</t>
  </si>
  <si>
    <t>Projected Expenses</t>
  </si>
  <si>
    <t>SUB TOTAL</t>
  </si>
  <si>
    <t>OFFICE EXPENSES</t>
  </si>
  <si>
    <t>Dispatch Contract CDF</t>
  </si>
  <si>
    <t>TOTAL PROJECTED EXPENSES</t>
  </si>
  <si>
    <t>Specialized Structure</t>
  </si>
  <si>
    <t>Specialized All Other Areas</t>
  </si>
  <si>
    <t>PROJECTED INCOME</t>
  </si>
  <si>
    <t>MPC/TRAINING FUND</t>
  </si>
  <si>
    <t>PROTECTIVE CLOTHING</t>
  </si>
  <si>
    <t>Fire Districts of California</t>
  </si>
  <si>
    <t>DMV Physicals</t>
  </si>
  <si>
    <t>Mask maintenance</t>
  </si>
  <si>
    <t>Compressor maintenance</t>
  </si>
  <si>
    <t>Small Engine maintenance</t>
  </si>
  <si>
    <t>Diesel</t>
  </si>
  <si>
    <t>TELEPHONE</t>
  </si>
  <si>
    <t>Pager Maintenace</t>
  </si>
  <si>
    <t>Mobile Radio Maintenance</t>
  </si>
  <si>
    <t>Portable Radio Maintenace</t>
  </si>
  <si>
    <t>1-3/4" Hose</t>
  </si>
  <si>
    <t>Adapters &amp; Nozzles</t>
  </si>
  <si>
    <t>Fire Equipment - Safety</t>
  </si>
  <si>
    <t>Hand Tools</t>
  </si>
  <si>
    <t>Supplies / Reserve</t>
  </si>
  <si>
    <t>EMS Equipment / Major</t>
  </si>
  <si>
    <t>Bookkeeper</t>
  </si>
  <si>
    <t>Postage</t>
  </si>
  <si>
    <t>Bulk Mail Permit</t>
  </si>
  <si>
    <t>Shipping</t>
  </si>
  <si>
    <t>Supplies Consumable</t>
  </si>
  <si>
    <t>DMV Class B License</t>
  </si>
  <si>
    <t>EMT Certification</t>
  </si>
  <si>
    <t>MEDICAL SERVICES</t>
  </si>
  <si>
    <t>Mid Valley Medical Clinic</t>
  </si>
  <si>
    <t>Medical Providers / Other</t>
  </si>
  <si>
    <t>Innoculations / Vacinations</t>
  </si>
  <si>
    <t>Standby expenses - Food/beverage</t>
  </si>
  <si>
    <t>Station 1 - Princess Camp</t>
  </si>
  <si>
    <t>VFAG GRANT</t>
  </si>
  <si>
    <t>SALE/FIXED ASSETS</t>
  </si>
  <si>
    <t>Water Rescue PPE</t>
  </si>
  <si>
    <t>Water Rescue Radio Equipment</t>
  </si>
  <si>
    <t>Tools General</t>
  </si>
  <si>
    <t>FASIS / State Comp</t>
  </si>
  <si>
    <t>FAIRA / General Insurance</t>
  </si>
  <si>
    <t>Strike Team Expense</t>
  </si>
  <si>
    <t>U-7791</t>
  </si>
  <si>
    <t>AUTOMOTIVE MAINTENANCE</t>
  </si>
  <si>
    <t>VFAG</t>
  </si>
  <si>
    <t>SPECIAL PROJECTS</t>
  </si>
  <si>
    <t>Contract Labor</t>
  </si>
  <si>
    <t>Contract Equipment</t>
  </si>
  <si>
    <t>Contract Supplies</t>
  </si>
  <si>
    <t>UNION BANK INTEREST</t>
  </si>
  <si>
    <t>PAYROLL EXPENSES</t>
  </si>
  <si>
    <t>Payroll Expenses</t>
  </si>
  <si>
    <t>Bank Fees</t>
  </si>
  <si>
    <t>BANK FEES</t>
  </si>
  <si>
    <t>PERSONNEL REIMBURSMENT</t>
  </si>
  <si>
    <t xml:space="preserve">Strike Team </t>
  </si>
  <si>
    <t xml:space="preserve">Dozer Strike Team </t>
  </si>
  <si>
    <t>Standby expenses - Personnel</t>
  </si>
  <si>
    <t>AirMedCare</t>
  </si>
  <si>
    <t>Audit / Current Fiscal Years</t>
  </si>
  <si>
    <t>Audit Previous Fiscal Years</t>
  </si>
  <si>
    <t>REIMBURSMENT FOR FIRES</t>
  </si>
  <si>
    <t>LAFCO</t>
  </si>
  <si>
    <t>IRS</t>
  </si>
  <si>
    <t>Office Maintenance</t>
  </si>
  <si>
    <t>Maintenance &amp; Repair</t>
  </si>
  <si>
    <t>Office Expense/ Other</t>
  </si>
  <si>
    <t>PERSONNEL</t>
  </si>
  <si>
    <t>FUEL</t>
  </si>
  <si>
    <t>ALL GRANTS</t>
  </si>
  <si>
    <t>C-7701</t>
  </si>
  <si>
    <t>Cachagua Fire Protection District Annual Budget 2022/23</t>
  </si>
  <si>
    <t>ATT Landline / Fax</t>
  </si>
  <si>
    <t>ATT Internet</t>
  </si>
  <si>
    <t>Web site Design and Maintenance</t>
  </si>
  <si>
    <t>WT-7742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</si>
</sst>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"/>
  </numFmts>
  <fonts count="11" x14ac:knownFonts="1">
    <font>
      <sz val="11"/>
      <name val="Tahoma"/>
    </font>
    <font>
      <b/>
      <sz val="11"/>
      <name val="Tahoma"/>
      <family val="2"/>
    </font>
    <font>
      <sz val="11"/>
      <name val="Tahoma"/>
      <family val="2"/>
    </font>
    <font>
      <b/>
      <sz val="11"/>
      <color indexed="10"/>
      <name val="Tahoma"/>
      <family val="2"/>
    </font>
    <font>
      <i/>
      <sz val="11"/>
      <name val="Tahoma"/>
      <family val="2"/>
    </font>
    <font>
      <b/>
      <sz val="18"/>
      <name val="Tahoma"/>
      <family val="2"/>
    </font>
    <font>
      <b/>
      <i/>
      <sz val="11"/>
      <name val="Tahoma"/>
      <family val="2"/>
    </font>
    <font>
      <sz val="11"/>
      <name val="Tahoma"/>
      <family val="2"/>
    </font>
    <font>
      <b/>
      <sz val="11"/>
      <color rgb="FFFF0000"/>
      <name val="Tahoma"/>
      <family val="2"/>
    </font>
    <font>
      <sz val="11"/>
      <color rgb="FFFF0000"/>
      <name val="Tahoma"/>
      <family val="2"/>
    </font>
    <font>
      <b/>
      <sz val="11"/>
      <color rgb="FF0070C0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/>
    <xf numFmtId="3" fontId="3" fillId="0" borderId="0" xfId="0" applyNumberFormat="1" applyFont="1" applyAlignment="1">
      <alignment horizontal="center"/>
    </xf>
    <xf numFmtId="3" fontId="0" fillId="0" borderId="0" xfId="0" applyNumberFormat="1"/>
    <xf numFmtId="16" fontId="0" fillId="0" borderId="0" xfId="0" applyNumberFormat="1"/>
    <xf numFmtId="3" fontId="2" fillId="0" borderId="0" xfId="0" applyNumberFormat="1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16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0" fontId="5" fillId="0" borderId="0" xfId="0" applyFont="1"/>
    <xf numFmtId="2" fontId="0" fillId="0" borderId="0" xfId="0" applyNumberFormat="1"/>
    <xf numFmtId="2" fontId="2" fillId="0" borderId="0" xfId="0" applyNumberFormat="1" applyFont="1"/>
    <xf numFmtId="0" fontId="0" fillId="0" borderId="0" xfId="0" applyNumberFormat="1"/>
    <xf numFmtId="4" fontId="8" fillId="0" borderId="0" xfId="0" applyNumberFormat="1" applyFont="1" applyProtection="1"/>
    <xf numFmtId="39" fontId="8" fillId="0" borderId="0" xfId="0" applyNumberFormat="1" applyFont="1" applyAlignment="1">
      <alignment horizontal="center"/>
    </xf>
    <xf numFmtId="3" fontId="9" fillId="0" borderId="0" xfId="0" applyNumberFormat="1" applyFont="1"/>
    <xf numFmtId="2" fontId="1" fillId="0" borderId="0" xfId="0" applyNumberFormat="1" applyFont="1"/>
    <xf numFmtId="0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16" fontId="1" fillId="0" borderId="0" xfId="0" applyNumberFormat="1" applyFont="1" applyAlignment="1">
      <alignment horizontal="center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0" fillId="0" borderId="0" xfId="0" applyNumberFormat="1" applyAlignment="1">
      <alignment horizontal="right"/>
    </xf>
    <xf numFmtId="2" fontId="2" fillId="0" borderId="0" xfId="0" applyNumberFormat="1" applyFont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9" fontId="2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6" fillId="0" borderId="0" xfId="0" applyFont="1"/>
    <xf numFmtId="2" fontId="1" fillId="0" borderId="0" xfId="0" applyNumberFormat="1" applyFont="1" applyProtection="1">
      <protection locked="0"/>
    </xf>
    <xf numFmtId="16" fontId="2" fillId="0" borderId="0" xfId="0" applyNumberFormat="1" applyFont="1"/>
    <xf numFmtId="2" fontId="6" fillId="0" borderId="0" xfId="0" applyNumberFormat="1" applyFont="1"/>
    <xf numFmtId="164" fontId="1" fillId="0" borderId="0" xfId="0" applyNumberFormat="1" applyFont="1"/>
    <xf numFmtId="4" fontId="8" fillId="0" borderId="0" xfId="0" applyNumberFormat="1" applyFont="1" applyAlignment="1">
      <alignment horizontal="right"/>
    </xf>
    <xf numFmtId="4" fontId="2" fillId="0" borderId="0" xfId="0" applyNumberFormat="1" applyFont="1"/>
    <xf numFmtId="43" fontId="2" fillId="0" borderId="0" xfId="1" applyFont="1"/>
    <xf numFmtId="0" fontId="9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2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center"/>
    </xf>
    <xf numFmtId="3" fontId="2" fillId="0" borderId="0" xfId="0" applyNumberFormat="1" applyFont="1"/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43" fontId="1" fillId="0" borderId="0" xfId="2" applyNumberFormat="1" applyFont="1" applyAlignment="1" applyProtection="1">
      <alignment horizontal="right"/>
    </xf>
    <xf numFmtId="165" fontId="0" fillId="0" borderId="0" xfId="0" applyNumberFormat="1"/>
    <xf numFmtId="49" fontId="1" fillId="0" borderId="0" xfId="0" applyNumberFormat="1" applyFont="1"/>
    <xf numFmtId="39" fontId="2" fillId="0" borderId="0" xfId="1" applyNumberFormat="1" applyFont="1"/>
    <xf numFmtId="4" fontId="10" fillId="0" borderId="0" xfId="0" applyNumberFormat="1" applyFont="1" applyProtection="1"/>
    <xf numFmtId="4" fontId="8" fillId="0" borderId="0" xfId="0" applyNumberFormat="1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289"/>
  <sheetViews>
    <sheetView tabSelected="1" zoomScaleNormal="100" zoomScaleSheetLayoutView="75" workbookViewId="0">
      <selection activeCell="J1" sqref="J1"/>
    </sheetView>
  </sheetViews>
  <sheetFormatPr defaultRowHeight="14" x14ac:dyDescent="0.3"/>
  <cols>
    <col min="2" max="2" width="9.25" bestFit="1" customWidth="1"/>
    <col min="3" max="3" width="8.75" style="21" customWidth="1"/>
    <col min="5" max="5" width="10.75" customWidth="1"/>
    <col min="6" max="6" width="24.5" customWidth="1"/>
    <col min="7" max="7" width="0.25" hidden="1" customWidth="1"/>
    <col min="8" max="8" width="9" hidden="1" customWidth="1"/>
    <col min="9" max="9" width="9.25" style="6" hidden="1" customWidth="1"/>
    <col min="10" max="10" width="12.08203125" style="59" customWidth="1"/>
    <col min="11" max="11" width="14" style="6" customWidth="1"/>
    <col min="12" max="12" width="10.58203125" style="5" customWidth="1"/>
    <col min="13" max="13" width="44.08203125" customWidth="1"/>
    <col min="14" max="14" width="16.58203125" customWidth="1"/>
  </cols>
  <sheetData>
    <row r="3" spans="1:14" x14ac:dyDescent="0.3">
      <c r="B3" s="1"/>
    </row>
    <row r="4" spans="1:14" ht="22" x14ac:dyDescent="0.4">
      <c r="B4" s="20" t="s">
        <v>161</v>
      </c>
      <c r="N4" s="2"/>
    </row>
    <row r="5" spans="1:14" x14ac:dyDescent="0.3">
      <c r="F5" s="1"/>
      <c r="M5" s="1"/>
    </row>
    <row r="6" spans="1:14" x14ac:dyDescent="0.3">
      <c r="D6" s="1" t="s">
        <v>82</v>
      </c>
      <c r="E6" s="1"/>
      <c r="F6" s="1"/>
    </row>
    <row r="7" spans="1:14" x14ac:dyDescent="0.3">
      <c r="D7" s="1" t="s">
        <v>83</v>
      </c>
      <c r="E7" s="1"/>
      <c r="F7" s="19">
        <f>K204</f>
        <v>141500</v>
      </c>
      <c r="M7" s="49"/>
    </row>
    <row r="8" spans="1:14" x14ac:dyDescent="0.3">
      <c r="D8" s="1" t="s">
        <v>85</v>
      </c>
      <c r="E8" s="1"/>
      <c r="F8" s="19">
        <f>K189</f>
        <v>141323</v>
      </c>
      <c r="M8" s="49"/>
    </row>
    <row r="9" spans="1:14" x14ac:dyDescent="0.3">
      <c r="D9" s="1" t="s">
        <v>84</v>
      </c>
      <c r="E9" s="1"/>
      <c r="F9" s="66">
        <f>F7-F8</f>
        <v>177</v>
      </c>
      <c r="M9" s="24"/>
    </row>
    <row r="10" spans="1:14" x14ac:dyDescent="0.3">
      <c r="C10" s="22"/>
      <c r="D10" s="2"/>
      <c r="E10" s="2"/>
    </row>
    <row r="11" spans="1:14" x14ac:dyDescent="0.3">
      <c r="C11" s="22"/>
      <c r="D11" s="2"/>
      <c r="K11" s="31"/>
      <c r="L11" s="13"/>
    </row>
    <row r="12" spans="1:14" x14ac:dyDescent="0.3">
      <c r="F12" s="13"/>
      <c r="J12" s="60"/>
      <c r="K12" s="6" t="s">
        <v>86</v>
      </c>
      <c r="L12" s="43"/>
      <c r="M12" s="43"/>
      <c r="N12" s="47"/>
    </row>
    <row r="13" spans="1:14" x14ac:dyDescent="0.3">
      <c r="A13" s="1">
        <v>5050</v>
      </c>
      <c r="B13" s="1" t="s">
        <v>94</v>
      </c>
      <c r="C13" s="27"/>
      <c r="D13" s="1"/>
      <c r="E13" s="1"/>
      <c r="H13" s="10"/>
      <c r="J13" s="34"/>
      <c r="K13" s="44">
        <f>SUM(J14:J17)</f>
        <v>13000</v>
      </c>
      <c r="L13" s="14"/>
      <c r="N13" s="27"/>
    </row>
    <row r="14" spans="1:14" x14ac:dyDescent="0.3">
      <c r="C14" s="28">
        <v>5050.1000000000004</v>
      </c>
      <c r="D14" t="s">
        <v>40</v>
      </c>
      <c r="H14" s="3"/>
      <c r="I14" s="4"/>
      <c r="J14" s="22">
        <v>10000</v>
      </c>
      <c r="K14" s="44"/>
      <c r="L14" s="32"/>
    </row>
    <row r="15" spans="1:14" x14ac:dyDescent="0.3">
      <c r="C15" s="28">
        <v>5050.2</v>
      </c>
      <c r="D15" t="s">
        <v>41</v>
      </c>
      <c r="H15" s="3"/>
      <c r="I15" s="4"/>
      <c r="J15" s="21">
        <v>3000</v>
      </c>
      <c r="K15" s="44"/>
      <c r="L15" s="33"/>
    </row>
    <row r="16" spans="1:14" x14ac:dyDescent="0.3">
      <c r="B16" s="2"/>
      <c r="C16" s="28">
        <v>5050.3</v>
      </c>
      <c r="D16" s="2" t="s">
        <v>0</v>
      </c>
      <c r="H16" s="3"/>
      <c r="I16" s="4"/>
      <c r="J16" s="21"/>
      <c r="K16" s="44"/>
      <c r="L16" s="32"/>
      <c r="M16" s="17"/>
    </row>
    <row r="17" spans="1:15" x14ac:dyDescent="0.3">
      <c r="B17" s="2"/>
      <c r="C17" s="28">
        <v>5050.3999999999996</v>
      </c>
      <c r="D17" s="2" t="s">
        <v>126</v>
      </c>
      <c r="E17" s="2"/>
      <c r="F17" s="2"/>
      <c r="G17" s="2"/>
      <c r="H17" s="11"/>
      <c r="I17" s="11"/>
      <c r="J17" s="22"/>
      <c r="K17" s="37"/>
      <c r="L17" s="38"/>
      <c r="M17" s="51"/>
      <c r="O17" s="45"/>
    </row>
    <row r="18" spans="1:15" x14ac:dyDescent="0.3">
      <c r="H18" s="3"/>
      <c r="I18" s="4"/>
      <c r="J18" s="21"/>
      <c r="K18" s="44"/>
      <c r="L18" s="33"/>
    </row>
    <row r="19" spans="1:15" x14ac:dyDescent="0.3">
      <c r="A19" s="1">
        <v>5060</v>
      </c>
      <c r="B19" s="1" t="s">
        <v>1</v>
      </c>
      <c r="C19" s="27"/>
      <c r="D19" s="1"/>
      <c r="E19" s="1"/>
      <c r="F19" s="1"/>
      <c r="H19" s="5"/>
      <c r="J19" s="21"/>
      <c r="K19" s="44">
        <f>SUM(J20:J27)</f>
        <v>10500</v>
      </c>
      <c r="L19" s="33"/>
      <c r="N19" s="27"/>
    </row>
    <row r="20" spans="1:15" x14ac:dyDescent="0.3">
      <c r="C20" s="28">
        <v>5060.1000000000004</v>
      </c>
      <c r="D20" t="s">
        <v>2</v>
      </c>
      <c r="H20" s="3"/>
      <c r="I20" s="4"/>
      <c r="J20" s="21"/>
      <c r="K20" s="44"/>
      <c r="L20" s="33"/>
    </row>
    <row r="21" spans="1:15" x14ac:dyDescent="0.3">
      <c r="C21" s="28">
        <v>5060.2</v>
      </c>
      <c r="D21" t="s">
        <v>3</v>
      </c>
      <c r="H21" s="3"/>
      <c r="J21" s="21">
        <v>8000</v>
      </c>
      <c r="K21" s="44"/>
      <c r="L21" s="33"/>
      <c r="N21" s="21"/>
    </row>
    <row r="22" spans="1:15" x14ac:dyDescent="0.3">
      <c r="C22" s="28">
        <v>5060.3999999999996</v>
      </c>
      <c r="D22" t="s">
        <v>4</v>
      </c>
      <c r="H22" s="3"/>
      <c r="J22" s="21">
        <v>2000</v>
      </c>
      <c r="K22" s="44"/>
      <c r="L22" s="33"/>
    </row>
    <row r="23" spans="1:15" x14ac:dyDescent="0.3">
      <c r="B23" s="2"/>
      <c r="C23" s="28">
        <v>5060.5</v>
      </c>
      <c r="D23" t="s">
        <v>5</v>
      </c>
      <c r="H23" s="5"/>
      <c r="J23" s="21"/>
      <c r="K23" s="44"/>
      <c r="L23" s="33"/>
    </row>
    <row r="24" spans="1:15" x14ac:dyDescent="0.3">
      <c r="C24" s="28">
        <v>5060.6000000000004</v>
      </c>
      <c r="D24" t="s">
        <v>6</v>
      </c>
      <c r="H24" s="3"/>
      <c r="I24" s="4"/>
      <c r="J24" s="21">
        <v>500</v>
      </c>
      <c r="K24" s="44"/>
      <c r="L24" s="33"/>
      <c r="M24" s="21"/>
    </row>
    <row r="25" spans="1:15" x14ac:dyDescent="0.3">
      <c r="B25" s="23"/>
      <c r="C25" s="28">
        <v>5060.7</v>
      </c>
      <c r="D25" t="s">
        <v>7</v>
      </c>
      <c r="H25" s="5"/>
      <c r="J25" s="21"/>
      <c r="K25" s="44"/>
      <c r="L25" s="33"/>
      <c r="M25" s="21"/>
    </row>
    <row r="26" spans="1:15" x14ac:dyDescent="0.3">
      <c r="B26" s="22"/>
      <c r="C26" s="28">
        <v>5060.8</v>
      </c>
      <c r="D26" s="2" t="s">
        <v>39</v>
      </c>
      <c r="E26" s="12"/>
      <c r="H26" s="3"/>
      <c r="I26" s="4"/>
      <c r="J26" s="21"/>
      <c r="K26" s="44"/>
    </row>
    <row r="27" spans="1:15" x14ac:dyDescent="0.3">
      <c r="B27" s="22"/>
      <c r="C27" s="28">
        <v>5060.8999999999996</v>
      </c>
      <c r="D27" s="2" t="s">
        <v>127</v>
      </c>
      <c r="E27" s="12"/>
      <c r="H27" s="3"/>
      <c r="I27" s="4"/>
      <c r="J27" s="22"/>
      <c r="K27" s="44"/>
      <c r="M27" s="48"/>
      <c r="O27" s="45"/>
    </row>
    <row r="28" spans="1:15" x14ac:dyDescent="0.3">
      <c r="B28" s="22"/>
      <c r="C28" s="22"/>
      <c r="D28" s="12"/>
      <c r="H28" s="3"/>
      <c r="I28" s="4"/>
      <c r="J28" s="21"/>
      <c r="K28" s="44"/>
    </row>
    <row r="29" spans="1:15" x14ac:dyDescent="0.3">
      <c r="A29" s="1">
        <v>5062</v>
      </c>
      <c r="B29" s="27" t="s">
        <v>101</v>
      </c>
      <c r="C29" s="27"/>
      <c r="D29" s="12"/>
      <c r="H29" s="3"/>
      <c r="I29" s="4"/>
      <c r="J29" s="21"/>
      <c r="K29" s="44">
        <f>SUM(J30:J31)</f>
        <v>2040</v>
      </c>
      <c r="N29" s="27"/>
    </row>
    <row r="30" spans="1:15" x14ac:dyDescent="0.3">
      <c r="B30" s="22"/>
      <c r="C30" s="28">
        <v>5062.1000000000004</v>
      </c>
      <c r="D30" s="2" t="s">
        <v>162</v>
      </c>
      <c r="E30" s="12"/>
      <c r="H30" s="3"/>
      <c r="I30" s="4"/>
      <c r="J30" s="21">
        <f>70*12</f>
        <v>840</v>
      </c>
      <c r="K30" s="44"/>
      <c r="M30" s="21"/>
    </row>
    <row r="31" spans="1:15" x14ac:dyDescent="0.3">
      <c r="B31" s="22"/>
      <c r="C31" s="28">
        <v>5062.2</v>
      </c>
      <c r="D31" s="2" t="s">
        <v>163</v>
      </c>
      <c r="E31" s="12"/>
      <c r="H31" s="3"/>
      <c r="I31" s="4"/>
      <c r="J31" s="21">
        <f>100*12</f>
        <v>1200</v>
      </c>
      <c r="K31" s="44"/>
      <c r="L31" s="33"/>
      <c r="M31" s="21"/>
    </row>
    <row r="32" spans="1:15" x14ac:dyDescent="0.3">
      <c r="A32" s="1"/>
      <c r="B32" s="1"/>
      <c r="C32" s="27"/>
      <c r="H32" s="5"/>
      <c r="J32" s="21"/>
      <c r="K32" s="44"/>
    </row>
    <row r="33" spans="1:14" x14ac:dyDescent="0.3">
      <c r="A33" s="1">
        <v>5070</v>
      </c>
      <c r="B33" s="1" t="s">
        <v>8</v>
      </c>
      <c r="H33" s="3"/>
      <c r="I33" s="4"/>
      <c r="J33" s="21"/>
      <c r="K33" s="44">
        <f>SUM(J34)</f>
        <v>13000</v>
      </c>
      <c r="L33" s="3"/>
      <c r="N33" s="19"/>
    </row>
    <row r="34" spans="1:14" x14ac:dyDescent="0.3">
      <c r="C34" s="28">
        <v>5070.1000000000004</v>
      </c>
      <c r="D34" t="s">
        <v>88</v>
      </c>
      <c r="H34" s="5"/>
      <c r="J34" s="21">
        <v>13000</v>
      </c>
      <c r="K34" s="44"/>
      <c r="L34" s="32"/>
      <c r="M34" s="17"/>
    </row>
    <row r="35" spans="1:14" x14ac:dyDescent="0.3">
      <c r="H35" s="5"/>
      <c r="J35" s="21"/>
      <c r="K35" s="44"/>
    </row>
    <row r="36" spans="1:14" x14ac:dyDescent="0.3">
      <c r="A36" s="1">
        <v>5080</v>
      </c>
      <c r="B36" s="1" t="s">
        <v>42</v>
      </c>
      <c r="C36" s="27"/>
      <c r="D36" s="1"/>
      <c r="H36" s="5"/>
      <c r="J36" s="21"/>
      <c r="K36" s="44">
        <f>SUM(J37:J39)</f>
        <v>1000</v>
      </c>
      <c r="N36" s="27"/>
    </row>
    <row r="37" spans="1:14" x14ac:dyDescent="0.3">
      <c r="C37" s="28">
        <v>5080.1000000000004</v>
      </c>
      <c r="D37" t="s">
        <v>43</v>
      </c>
      <c r="H37" s="3"/>
      <c r="I37" s="4"/>
      <c r="J37" s="21"/>
      <c r="K37" s="44"/>
      <c r="L37" s="3"/>
      <c r="M37" s="21"/>
    </row>
    <row r="38" spans="1:14" x14ac:dyDescent="0.3">
      <c r="C38" s="28">
        <v>5080.2</v>
      </c>
      <c r="D38" t="s">
        <v>44</v>
      </c>
      <c r="H38" s="3"/>
      <c r="I38" s="4"/>
      <c r="J38" s="21"/>
      <c r="K38" s="44"/>
      <c r="L38" s="3"/>
    </row>
    <row r="39" spans="1:14" x14ac:dyDescent="0.3">
      <c r="C39" s="28">
        <v>5080.3</v>
      </c>
      <c r="D39" s="2" t="s">
        <v>9</v>
      </c>
      <c r="H39" s="5"/>
      <c r="J39" s="21">
        <v>1000</v>
      </c>
      <c r="K39" s="44"/>
      <c r="L39" s="34"/>
      <c r="M39" s="21"/>
    </row>
    <row r="40" spans="1:14" x14ac:dyDescent="0.3">
      <c r="H40" s="3"/>
      <c r="J40" s="21"/>
      <c r="K40" s="44"/>
    </row>
    <row r="41" spans="1:14" x14ac:dyDescent="0.3">
      <c r="A41" s="1">
        <v>5090</v>
      </c>
      <c r="B41" s="1" t="s">
        <v>135</v>
      </c>
      <c r="C41" s="27"/>
      <c r="D41" s="1"/>
      <c r="H41" s="5"/>
      <c r="J41" s="21"/>
      <c r="K41" s="44">
        <f>SUM(J42:J45)</f>
        <v>0</v>
      </c>
      <c r="N41" s="27"/>
    </row>
    <row r="42" spans="1:14" x14ac:dyDescent="0.3">
      <c r="C42" s="28">
        <v>5090.1000000000004</v>
      </c>
      <c r="D42" t="s">
        <v>10</v>
      </c>
      <c r="H42" s="5"/>
      <c r="I42" s="4"/>
      <c r="J42" s="21"/>
      <c r="K42" s="44"/>
      <c r="L42" s="34"/>
    </row>
    <row r="43" spans="1:14" x14ac:dyDescent="0.3">
      <c r="C43" s="28">
        <v>5090.2</v>
      </c>
      <c r="D43" t="s">
        <v>136</v>
      </c>
      <c r="H43" s="5"/>
      <c r="I43" s="4"/>
      <c r="J43" s="21"/>
      <c r="K43" s="44"/>
      <c r="L43" s="34"/>
    </row>
    <row r="44" spans="1:14" x14ac:dyDescent="0.3">
      <c r="C44" s="28">
        <v>5090.3</v>
      </c>
      <c r="D44" t="s">
        <v>137</v>
      </c>
      <c r="H44" s="5"/>
      <c r="I44" s="4"/>
      <c r="J44" s="21"/>
      <c r="K44" s="44"/>
      <c r="L44" s="34"/>
    </row>
    <row r="45" spans="1:14" x14ac:dyDescent="0.3">
      <c r="C45" s="21">
        <v>5090.3999999999996</v>
      </c>
      <c r="D45" t="s">
        <v>138</v>
      </c>
      <c r="H45" s="3"/>
      <c r="I45" s="4"/>
      <c r="J45" s="21"/>
      <c r="K45" s="44"/>
      <c r="L45" s="3"/>
    </row>
    <row r="46" spans="1:14" x14ac:dyDescent="0.3">
      <c r="H46" s="3"/>
      <c r="I46" s="4"/>
      <c r="J46" s="21"/>
      <c r="K46" s="44"/>
      <c r="L46" s="3"/>
    </row>
    <row r="47" spans="1:14" x14ac:dyDescent="0.3">
      <c r="A47" s="1">
        <v>5100</v>
      </c>
      <c r="B47" s="1" t="s">
        <v>11</v>
      </c>
      <c r="H47" s="3"/>
      <c r="I47" s="4"/>
      <c r="J47" s="21"/>
      <c r="K47" s="44">
        <f>SUM(J48:J49)</f>
        <v>24070</v>
      </c>
      <c r="L47" s="3"/>
      <c r="N47" s="19"/>
    </row>
    <row r="48" spans="1:14" x14ac:dyDescent="0.3">
      <c r="C48" s="28">
        <v>5100.1000000000004</v>
      </c>
      <c r="D48" s="2" t="s">
        <v>130</v>
      </c>
      <c r="H48" s="3"/>
      <c r="I48" s="4"/>
      <c r="J48" s="21">
        <v>9800</v>
      </c>
      <c r="K48" s="44"/>
      <c r="L48" s="35"/>
      <c r="M48" s="17"/>
    </row>
    <row r="49" spans="1:14" x14ac:dyDescent="0.3">
      <c r="C49" s="28">
        <v>5100.2</v>
      </c>
      <c r="D49" s="2" t="s">
        <v>129</v>
      </c>
      <c r="E49" s="2"/>
      <c r="H49" s="5"/>
      <c r="J49" s="21">
        <v>14270</v>
      </c>
      <c r="K49" s="44"/>
      <c r="L49" s="32"/>
      <c r="M49" s="17"/>
    </row>
    <row r="50" spans="1:14" x14ac:dyDescent="0.3">
      <c r="A50" s="1"/>
      <c r="B50" s="1"/>
      <c r="C50" s="27"/>
      <c r="H50" s="5"/>
      <c r="J50" s="21"/>
      <c r="K50" s="44"/>
    </row>
    <row r="51" spans="1:14" x14ac:dyDescent="0.3">
      <c r="A51" s="1">
        <v>5110</v>
      </c>
      <c r="B51" s="1" t="s">
        <v>12</v>
      </c>
      <c r="H51" s="5"/>
      <c r="I51" s="4"/>
      <c r="J51" s="21"/>
      <c r="K51" s="44">
        <f>SUM(J52:J53)</f>
        <v>200</v>
      </c>
      <c r="N51" s="27"/>
    </row>
    <row r="52" spans="1:14" x14ac:dyDescent="0.3">
      <c r="C52" s="28">
        <v>5110.1000000000004</v>
      </c>
      <c r="D52" t="s">
        <v>45</v>
      </c>
      <c r="H52" s="5"/>
      <c r="I52" s="4"/>
      <c r="J52" s="21">
        <v>200</v>
      </c>
      <c r="K52" s="44"/>
    </row>
    <row r="53" spans="1:14" x14ac:dyDescent="0.3">
      <c r="C53" s="28">
        <v>5110.2</v>
      </c>
      <c r="D53" t="s">
        <v>9</v>
      </c>
      <c r="H53" s="5"/>
      <c r="J53" s="21"/>
      <c r="K53" s="44"/>
      <c r="M53" s="21"/>
    </row>
    <row r="54" spans="1:14" x14ac:dyDescent="0.3">
      <c r="A54" s="1"/>
      <c r="B54" s="1"/>
      <c r="C54" s="27"/>
      <c r="H54" s="5"/>
      <c r="J54" s="21"/>
      <c r="K54" s="44"/>
    </row>
    <row r="55" spans="1:14" x14ac:dyDescent="0.3">
      <c r="A55" s="1">
        <v>5120</v>
      </c>
      <c r="B55" s="1" t="s">
        <v>46</v>
      </c>
      <c r="H55" s="3"/>
      <c r="I55" s="4"/>
      <c r="J55" s="21"/>
      <c r="K55" s="27">
        <f>SUM(J56:J75)</f>
        <v>4450</v>
      </c>
      <c r="L55" s="3"/>
      <c r="N55" s="27"/>
    </row>
    <row r="56" spans="1:14" x14ac:dyDescent="0.3">
      <c r="C56" s="28">
        <v>5120.1000000000004</v>
      </c>
      <c r="D56" t="s">
        <v>13</v>
      </c>
      <c r="H56" s="3"/>
      <c r="I56" s="4"/>
      <c r="J56" s="21">
        <v>200</v>
      </c>
      <c r="K56" s="44"/>
    </row>
    <row r="57" spans="1:14" x14ac:dyDescent="0.3">
      <c r="A57" s="1"/>
      <c r="B57" s="1"/>
      <c r="C57" s="28">
        <v>5120.2</v>
      </c>
      <c r="D57" s="2" t="s">
        <v>49</v>
      </c>
      <c r="H57" s="5"/>
      <c r="J57" s="21"/>
      <c r="K57" s="44"/>
    </row>
    <row r="58" spans="1:14" x14ac:dyDescent="0.3">
      <c r="C58" s="28">
        <v>5120.3</v>
      </c>
      <c r="D58" t="s">
        <v>47</v>
      </c>
      <c r="H58" s="5"/>
      <c r="J58" s="21">
        <v>2000</v>
      </c>
      <c r="K58" s="44"/>
      <c r="L58" s="3"/>
    </row>
    <row r="59" spans="1:14" x14ac:dyDescent="0.3">
      <c r="C59" s="28">
        <v>5120.3999999999996</v>
      </c>
      <c r="D59" t="s">
        <v>48</v>
      </c>
      <c r="H59" s="5"/>
      <c r="J59" s="21">
        <v>750</v>
      </c>
      <c r="K59" s="44"/>
      <c r="L59" s="3"/>
    </row>
    <row r="60" spans="1:14" x14ac:dyDescent="0.3">
      <c r="C60" s="28">
        <v>5120.5</v>
      </c>
      <c r="D60" t="s">
        <v>97</v>
      </c>
      <c r="H60" s="5"/>
      <c r="J60" s="21">
        <v>500</v>
      </c>
      <c r="K60" s="44"/>
    </row>
    <row r="61" spans="1:14" x14ac:dyDescent="0.3">
      <c r="A61" s="1"/>
      <c r="B61" s="1"/>
      <c r="C61" s="28">
        <v>5120.6000000000004</v>
      </c>
      <c r="D61" s="2" t="s">
        <v>98</v>
      </c>
      <c r="E61" s="1"/>
      <c r="F61" s="1"/>
      <c r="H61" s="5"/>
      <c r="J61" s="21">
        <v>1000</v>
      </c>
      <c r="K61" s="44"/>
      <c r="M61" s="21"/>
    </row>
    <row r="62" spans="1:14" x14ac:dyDescent="0.3">
      <c r="C62" s="28">
        <v>5120.7</v>
      </c>
      <c r="D62" s="2" t="s">
        <v>37</v>
      </c>
      <c r="H62" s="5"/>
      <c r="J62" s="21"/>
      <c r="K62" s="44"/>
    </row>
    <row r="63" spans="1:14" x14ac:dyDescent="0.3">
      <c r="C63" s="28">
        <v>5120.8</v>
      </c>
      <c r="D63" s="2" t="s">
        <v>103</v>
      </c>
      <c r="H63" s="5"/>
      <c r="J63" s="21"/>
      <c r="K63" s="44"/>
      <c r="L63" s="33"/>
    </row>
    <row r="64" spans="1:14" x14ac:dyDescent="0.3">
      <c r="C64" s="28">
        <v>5120.8999999999996</v>
      </c>
      <c r="D64" s="2" t="s">
        <v>104</v>
      </c>
      <c r="H64" s="3"/>
      <c r="I64" s="4"/>
      <c r="J64" s="21"/>
      <c r="K64" s="44"/>
      <c r="L64" s="3"/>
      <c r="M64" s="21"/>
    </row>
    <row r="65" spans="1:15" x14ac:dyDescent="0.3">
      <c r="C65" s="22">
        <v>5120.1000000000004</v>
      </c>
      <c r="D65" s="2" t="s">
        <v>102</v>
      </c>
      <c r="H65" s="5"/>
      <c r="I65" s="4"/>
      <c r="J65" s="21"/>
      <c r="K65" s="44"/>
      <c r="L65" s="33"/>
    </row>
    <row r="66" spans="1:15" x14ac:dyDescent="0.3">
      <c r="A66" s="1"/>
      <c r="B66" s="1"/>
      <c r="C66" s="22">
        <v>5120.1099999999997</v>
      </c>
      <c r="D66" s="2" t="s">
        <v>50</v>
      </c>
      <c r="E66" s="1"/>
      <c r="F66" s="1"/>
      <c r="H66" s="3"/>
      <c r="J66" s="21"/>
      <c r="K66" s="44"/>
    </row>
    <row r="67" spans="1:15" x14ac:dyDescent="0.3">
      <c r="C67" s="22">
        <v>5120.12</v>
      </c>
      <c r="D67" s="2" t="s">
        <v>51</v>
      </c>
      <c r="H67" s="5"/>
      <c r="J67" s="21"/>
      <c r="K67" s="44"/>
      <c r="L67" s="13"/>
    </row>
    <row r="68" spans="1:15" x14ac:dyDescent="0.3">
      <c r="C68" s="22">
        <v>5120.13</v>
      </c>
      <c r="D68" s="2" t="s">
        <v>105</v>
      </c>
      <c r="H68" s="3"/>
      <c r="I68" s="4"/>
      <c r="J68" s="21"/>
      <c r="K68" s="44"/>
      <c r="L68" s="13"/>
    </row>
    <row r="69" spans="1:15" x14ac:dyDescent="0.3">
      <c r="C69" s="22">
        <v>5120.1400000000003</v>
      </c>
      <c r="D69" s="2" t="s">
        <v>52</v>
      </c>
      <c r="H69" s="3"/>
      <c r="I69" s="4"/>
      <c r="J69" s="21"/>
      <c r="K69" s="44"/>
      <c r="L69" s="13"/>
    </row>
    <row r="70" spans="1:15" x14ac:dyDescent="0.3">
      <c r="C70" s="22">
        <v>5120.1499999999996</v>
      </c>
      <c r="D70" s="2" t="s">
        <v>53</v>
      </c>
      <c r="H70" s="3"/>
      <c r="I70" s="4"/>
      <c r="J70" s="21"/>
      <c r="K70" s="44"/>
      <c r="L70" s="13"/>
    </row>
    <row r="71" spans="1:15" x14ac:dyDescent="0.3">
      <c r="C71" s="22">
        <v>5120.16</v>
      </c>
      <c r="D71" s="2" t="s">
        <v>54</v>
      </c>
      <c r="H71" s="3"/>
      <c r="I71" s="4"/>
      <c r="J71" s="21"/>
      <c r="K71" s="44"/>
      <c r="L71" s="13"/>
    </row>
    <row r="72" spans="1:15" x14ac:dyDescent="0.3">
      <c r="C72" s="22">
        <v>5120.17</v>
      </c>
      <c r="D72" s="2" t="s">
        <v>106</v>
      </c>
      <c r="H72" s="3"/>
      <c r="I72" s="4"/>
      <c r="J72" s="21"/>
      <c r="K72" s="44"/>
      <c r="L72" s="13"/>
    </row>
    <row r="73" spans="1:15" x14ac:dyDescent="0.3">
      <c r="C73" s="22">
        <v>5120.18</v>
      </c>
      <c r="D73" s="2" t="s">
        <v>107</v>
      </c>
      <c r="H73" s="3"/>
      <c r="I73" s="4"/>
      <c r="J73" s="22"/>
      <c r="K73" s="44"/>
      <c r="L73" s="38"/>
      <c r="M73" s="21"/>
    </row>
    <row r="74" spans="1:15" x14ac:dyDescent="0.3">
      <c r="C74" s="22">
        <v>5120.1899999999996</v>
      </c>
      <c r="D74" s="2" t="s">
        <v>108</v>
      </c>
      <c r="H74" s="3"/>
      <c r="I74" s="4"/>
      <c r="J74" s="21"/>
      <c r="K74" s="44"/>
      <c r="L74" s="37"/>
      <c r="M74" s="21"/>
    </row>
    <row r="75" spans="1:15" x14ac:dyDescent="0.3">
      <c r="C75" s="22">
        <v>5120.2</v>
      </c>
      <c r="D75" s="2" t="s">
        <v>128</v>
      </c>
      <c r="H75" s="3"/>
      <c r="I75" s="4"/>
      <c r="J75" s="21"/>
      <c r="K75" s="44"/>
      <c r="L75" s="37"/>
      <c r="M75" s="21"/>
      <c r="O75" s="2"/>
    </row>
    <row r="76" spans="1:15" x14ac:dyDescent="0.3">
      <c r="H76" s="3"/>
      <c r="I76" s="4"/>
      <c r="J76" s="21"/>
      <c r="K76" s="44"/>
      <c r="L76" s="11"/>
    </row>
    <row r="77" spans="1:15" x14ac:dyDescent="0.3">
      <c r="A77" s="1">
        <v>5130</v>
      </c>
      <c r="B77" s="1" t="s">
        <v>133</v>
      </c>
      <c r="H77" s="5"/>
      <c r="I77" s="4"/>
      <c r="J77" s="21"/>
      <c r="K77" s="44">
        <f>SUM(J78:J92)</f>
        <v>10000</v>
      </c>
      <c r="N77" s="46"/>
    </row>
    <row r="78" spans="1:15" x14ac:dyDescent="0.3">
      <c r="C78" s="28">
        <v>5130.1000000000004</v>
      </c>
      <c r="D78" t="s">
        <v>38</v>
      </c>
      <c r="H78" s="5"/>
      <c r="J78" s="37">
        <v>500</v>
      </c>
      <c r="K78" s="44"/>
      <c r="L78" s="32"/>
      <c r="M78" s="34"/>
    </row>
    <row r="79" spans="1:15" x14ac:dyDescent="0.3">
      <c r="A79" s="1"/>
      <c r="B79" s="2"/>
      <c r="C79" s="28">
        <v>5130.2</v>
      </c>
      <c r="D79" s="2" t="s">
        <v>55</v>
      </c>
      <c r="E79" s="1"/>
      <c r="F79" s="1"/>
      <c r="H79" s="5"/>
      <c r="J79" s="37">
        <v>1000</v>
      </c>
      <c r="K79" s="44"/>
      <c r="L79" s="32"/>
      <c r="M79" s="34"/>
    </row>
    <row r="80" spans="1:15" x14ac:dyDescent="0.3">
      <c r="C80" s="28">
        <v>5130.3</v>
      </c>
      <c r="D80" s="2" t="s">
        <v>160</v>
      </c>
      <c r="H80" s="3"/>
      <c r="J80" s="37">
        <v>500</v>
      </c>
      <c r="K80" s="44"/>
      <c r="L80" s="3"/>
      <c r="M80" s="34"/>
    </row>
    <row r="81" spans="1:14" x14ac:dyDescent="0.3">
      <c r="C81" s="28">
        <v>5130.3999999999996</v>
      </c>
      <c r="D81" t="s">
        <v>14</v>
      </c>
      <c r="H81" s="3"/>
      <c r="I81" s="4"/>
      <c r="J81" s="37">
        <v>500</v>
      </c>
      <c r="K81" s="44"/>
      <c r="L81" s="32"/>
      <c r="M81" s="34"/>
    </row>
    <row r="82" spans="1:14" x14ac:dyDescent="0.3">
      <c r="C82" s="28">
        <v>5130.5</v>
      </c>
      <c r="D82" t="s">
        <v>15</v>
      </c>
      <c r="H82" s="3"/>
      <c r="I82" s="4"/>
      <c r="J82" s="37">
        <v>500</v>
      </c>
      <c r="K82" s="44"/>
      <c r="L82" s="32"/>
      <c r="M82" s="34"/>
    </row>
    <row r="83" spans="1:14" x14ac:dyDescent="0.3">
      <c r="C83" s="28">
        <v>5130.6000000000004</v>
      </c>
      <c r="D83" t="s">
        <v>16</v>
      </c>
      <c r="H83" s="3"/>
      <c r="I83" s="4"/>
      <c r="J83" s="37">
        <v>500</v>
      </c>
      <c r="K83" s="44"/>
      <c r="L83" s="32"/>
      <c r="M83" s="34"/>
    </row>
    <row r="84" spans="1:14" x14ac:dyDescent="0.3">
      <c r="B84" s="2"/>
      <c r="C84" s="28">
        <v>5130.8</v>
      </c>
      <c r="D84" s="2" t="s">
        <v>165</v>
      </c>
      <c r="E84" s="53"/>
      <c r="H84" s="3"/>
      <c r="I84" s="4"/>
      <c r="J84" s="37">
        <v>1500</v>
      </c>
      <c r="K84" s="44"/>
      <c r="L84" s="38"/>
      <c r="M84" s="34"/>
    </row>
    <row r="85" spans="1:14" x14ac:dyDescent="0.3">
      <c r="C85" s="28">
        <v>5130.8999999999996</v>
      </c>
      <c r="D85" t="s">
        <v>18</v>
      </c>
      <c r="H85" s="3"/>
      <c r="I85" s="4"/>
      <c r="J85" s="37">
        <v>500</v>
      </c>
      <c r="K85" s="44"/>
      <c r="L85" s="32"/>
      <c r="M85" s="34"/>
    </row>
    <row r="86" spans="1:14" x14ac:dyDescent="0.3">
      <c r="B86" s="21"/>
      <c r="C86" s="22">
        <v>5130.1000000000004</v>
      </c>
      <c r="D86" t="s">
        <v>17</v>
      </c>
      <c r="H86" s="3"/>
      <c r="I86" s="4"/>
      <c r="J86" s="37">
        <v>500</v>
      </c>
      <c r="K86" s="44"/>
      <c r="L86" s="32"/>
      <c r="M86" s="34"/>
    </row>
    <row r="87" spans="1:14" x14ac:dyDescent="0.3">
      <c r="B87" s="21"/>
      <c r="C87" s="28">
        <v>5130.1099999999997</v>
      </c>
      <c r="D87" s="2" t="s">
        <v>132</v>
      </c>
      <c r="E87" s="53"/>
      <c r="H87" s="3"/>
      <c r="I87" s="4"/>
      <c r="J87" s="37">
        <v>500</v>
      </c>
      <c r="K87" s="44"/>
      <c r="L87" s="38"/>
      <c r="M87" s="34"/>
    </row>
    <row r="88" spans="1:14" x14ac:dyDescent="0.3">
      <c r="C88" s="28">
        <v>5130.12</v>
      </c>
      <c r="D88" t="s">
        <v>36</v>
      </c>
      <c r="H88" s="3"/>
      <c r="J88" s="37">
        <v>500</v>
      </c>
      <c r="K88" s="44"/>
      <c r="L88" s="38"/>
      <c r="M88" s="34"/>
    </row>
    <row r="89" spans="1:14" x14ac:dyDescent="0.3">
      <c r="C89" s="28">
        <v>5130.13</v>
      </c>
      <c r="D89" s="2"/>
      <c r="E89" s="53"/>
      <c r="H89" s="3"/>
      <c r="J89" s="34"/>
      <c r="K89" s="44"/>
      <c r="L89" s="38"/>
      <c r="M89" s="34"/>
    </row>
    <row r="90" spans="1:14" x14ac:dyDescent="0.3">
      <c r="C90" s="28">
        <v>5130.1400000000003</v>
      </c>
      <c r="D90" s="2" t="s">
        <v>56</v>
      </c>
      <c r="H90" s="5"/>
      <c r="I90" s="4"/>
      <c r="J90" s="37">
        <v>2000</v>
      </c>
      <c r="K90" s="44"/>
      <c r="L90" s="33"/>
      <c r="M90" s="34"/>
    </row>
    <row r="91" spans="1:14" x14ac:dyDescent="0.3">
      <c r="C91" s="28">
        <v>5130.1499999999996</v>
      </c>
      <c r="D91" t="s">
        <v>57</v>
      </c>
      <c r="H91" s="3"/>
      <c r="I91" s="4"/>
      <c r="J91" s="34">
        <v>1000</v>
      </c>
      <c r="K91" s="44"/>
      <c r="L91" s="32"/>
      <c r="M91" s="34"/>
    </row>
    <row r="92" spans="1:14" x14ac:dyDescent="0.3">
      <c r="C92" s="28">
        <v>5130.16</v>
      </c>
      <c r="D92" s="2" t="s">
        <v>99</v>
      </c>
      <c r="H92" s="3"/>
      <c r="I92" s="4"/>
      <c r="J92" s="34"/>
      <c r="K92" s="44"/>
      <c r="L92" s="38"/>
      <c r="M92" s="34"/>
    </row>
    <row r="93" spans="1:14" x14ac:dyDescent="0.3">
      <c r="H93" s="5"/>
      <c r="I93" s="4"/>
      <c r="J93" s="21"/>
      <c r="K93" s="44"/>
    </row>
    <row r="94" spans="1:14" x14ac:dyDescent="0.3">
      <c r="A94" s="1">
        <v>5140</v>
      </c>
      <c r="B94" s="1" t="s">
        <v>19</v>
      </c>
      <c r="H94" s="5"/>
      <c r="I94" s="4"/>
      <c r="J94" s="21"/>
      <c r="K94" s="44">
        <f>SUM(J95:J96)</f>
        <v>6000</v>
      </c>
      <c r="N94" s="27"/>
    </row>
    <row r="95" spans="1:14" x14ac:dyDescent="0.3">
      <c r="C95" s="28">
        <v>5140.1000000000004</v>
      </c>
      <c r="D95" s="2" t="s">
        <v>109</v>
      </c>
      <c r="H95" s="3"/>
      <c r="I95" s="4"/>
      <c r="J95" s="21">
        <v>5000</v>
      </c>
      <c r="K95" s="44"/>
      <c r="L95" s="39"/>
      <c r="M95" s="21"/>
    </row>
    <row r="96" spans="1:14" x14ac:dyDescent="0.3">
      <c r="C96" s="28">
        <v>5140.2</v>
      </c>
      <c r="D96" t="s">
        <v>58</v>
      </c>
      <c r="H96" s="3"/>
      <c r="I96" s="4"/>
      <c r="J96" s="21">
        <v>1000</v>
      </c>
      <c r="K96" s="44"/>
      <c r="L96" s="39"/>
      <c r="M96" s="21"/>
    </row>
    <row r="97" spans="1:14" x14ac:dyDescent="0.3">
      <c r="C97" s="22"/>
      <c r="H97" s="3"/>
      <c r="I97" s="4"/>
      <c r="J97" s="21"/>
      <c r="K97" s="44"/>
    </row>
    <row r="98" spans="1:14" x14ac:dyDescent="0.3">
      <c r="A98" s="1">
        <v>5150</v>
      </c>
      <c r="B98" s="1" t="s">
        <v>20</v>
      </c>
      <c r="C98" s="22"/>
      <c r="I98" s="4"/>
      <c r="J98" s="21"/>
      <c r="K98" s="44">
        <f>SUM(J99:J103)</f>
        <v>2275</v>
      </c>
      <c r="N98" s="27"/>
    </row>
    <row r="99" spans="1:14" x14ac:dyDescent="0.3">
      <c r="A99" s="1"/>
      <c r="B99" s="2"/>
      <c r="C99" s="28">
        <v>5150.1000000000004</v>
      </c>
      <c r="D99" s="2" t="s">
        <v>95</v>
      </c>
      <c r="E99" s="1"/>
      <c r="H99" s="5"/>
      <c r="J99" s="21"/>
      <c r="K99" s="44"/>
      <c r="L99" s="34"/>
      <c r="M99" s="21"/>
    </row>
    <row r="100" spans="1:14" x14ac:dyDescent="0.3">
      <c r="B100" s="2"/>
      <c r="C100" s="28">
        <v>5150.2</v>
      </c>
      <c r="D100" s="2" t="s">
        <v>59</v>
      </c>
      <c r="H100" s="5"/>
      <c r="J100" s="21">
        <v>75</v>
      </c>
      <c r="K100" s="44"/>
      <c r="L100" s="34"/>
      <c r="M100" s="21"/>
    </row>
    <row r="101" spans="1:14" x14ac:dyDescent="0.3">
      <c r="A101" s="1"/>
      <c r="B101" s="2"/>
      <c r="C101" s="28">
        <v>5150.3</v>
      </c>
      <c r="D101" s="2" t="s">
        <v>60</v>
      </c>
      <c r="H101" s="5"/>
      <c r="J101" s="21"/>
      <c r="K101" s="44"/>
      <c r="L101" s="34"/>
      <c r="M101" s="21"/>
    </row>
    <row r="102" spans="1:14" x14ac:dyDescent="0.3">
      <c r="B102" s="2"/>
      <c r="C102" s="28">
        <v>5150.3999999999996</v>
      </c>
      <c r="D102" s="2" t="s">
        <v>148</v>
      </c>
      <c r="H102" s="3"/>
      <c r="I102" s="4"/>
      <c r="J102" s="21">
        <v>2000</v>
      </c>
      <c r="K102" s="44"/>
      <c r="L102" s="34"/>
      <c r="M102" s="21"/>
    </row>
    <row r="103" spans="1:14" x14ac:dyDescent="0.3">
      <c r="C103" s="21">
        <v>5150.5</v>
      </c>
      <c r="D103" s="2" t="s">
        <v>152</v>
      </c>
      <c r="H103" s="5"/>
      <c r="J103" s="21">
        <v>200</v>
      </c>
      <c r="K103" s="44"/>
    </row>
    <row r="104" spans="1:14" x14ac:dyDescent="0.3">
      <c r="H104" s="5"/>
      <c r="J104" s="21"/>
      <c r="K104" s="44"/>
    </row>
    <row r="105" spans="1:14" x14ac:dyDescent="0.3">
      <c r="A105" s="1">
        <v>5151</v>
      </c>
      <c r="B105" s="1" t="s">
        <v>21</v>
      </c>
      <c r="H105" s="5"/>
      <c r="J105" s="21"/>
      <c r="K105" s="44">
        <f>SUM(J106)</f>
        <v>0</v>
      </c>
      <c r="N105" s="27"/>
    </row>
    <row r="106" spans="1:14" x14ac:dyDescent="0.3">
      <c r="C106" s="28">
        <v>5151.1000000000004</v>
      </c>
      <c r="D106" t="s">
        <v>61</v>
      </c>
      <c r="H106" s="5"/>
      <c r="I106" s="4"/>
      <c r="J106" s="21">
        <v>0</v>
      </c>
      <c r="K106" s="44"/>
      <c r="L106" s="34"/>
      <c r="M106" s="21"/>
    </row>
    <row r="107" spans="1:14" x14ac:dyDescent="0.3">
      <c r="H107" s="9"/>
      <c r="J107" s="21"/>
      <c r="K107" s="44"/>
    </row>
    <row r="108" spans="1:14" x14ac:dyDescent="0.3">
      <c r="A108" s="1">
        <v>5160</v>
      </c>
      <c r="B108" s="1" t="s">
        <v>22</v>
      </c>
      <c r="C108" s="27"/>
      <c r="H108" s="5"/>
      <c r="J108" s="21"/>
      <c r="K108" s="44">
        <f>SUM(J109:J112)</f>
        <v>4000</v>
      </c>
      <c r="N108" s="19"/>
    </row>
    <row r="109" spans="1:14" x14ac:dyDescent="0.3">
      <c r="C109" s="28">
        <v>5160.1000000000004</v>
      </c>
      <c r="D109" t="s">
        <v>62</v>
      </c>
      <c r="G109" s="26"/>
      <c r="H109" s="5"/>
      <c r="J109" s="22"/>
      <c r="K109" s="44"/>
      <c r="L109" s="32"/>
      <c r="M109" s="17"/>
    </row>
    <row r="110" spans="1:14" x14ac:dyDescent="0.3">
      <c r="C110" s="28">
        <v>5160.2</v>
      </c>
      <c r="D110" t="s">
        <v>63</v>
      </c>
      <c r="H110" s="5"/>
      <c r="J110" s="21"/>
      <c r="K110" s="44"/>
    </row>
    <row r="111" spans="1:14" x14ac:dyDescent="0.3">
      <c r="C111" s="28">
        <v>5160.3</v>
      </c>
      <c r="D111" s="2" t="s">
        <v>110</v>
      </c>
      <c r="H111" s="5"/>
      <c r="J111" s="21">
        <v>4000</v>
      </c>
      <c r="K111" s="44"/>
    </row>
    <row r="112" spans="1:14" x14ac:dyDescent="0.3">
      <c r="C112" s="28">
        <v>5160.3999999999996</v>
      </c>
      <c r="D112" s="2" t="s">
        <v>134</v>
      </c>
      <c r="H112" s="5"/>
      <c r="J112" s="22"/>
      <c r="K112" s="56"/>
      <c r="L112" s="55"/>
      <c r="M112" s="53"/>
    </row>
    <row r="113" spans="1:15" x14ac:dyDescent="0.3">
      <c r="C113" s="22"/>
      <c r="H113" s="5"/>
      <c r="J113" s="21"/>
      <c r="K113" s="44"/>
    </row>
    <row r="114" spans="1:15" x14ac:dyDescent="0.3">
      <c r="A114" s="1">
        <v>5170</v>
      </c>
      <c r="B114" s="1" t="s">
        <v>87</v>
      </c>
      <c r="H114" s="3"/>
      <c r="I114" s="4"/>
      <c r="J114" s="21"/>
      <c r="K114" s="44">
        <f>SUM(J115:J131)</f>
        <v>6550</v>
      </c>
      <c r="L114" s="11"/>
      <c r="N114" s="27"/>
    </row>
    <row r="115" spans="1:15" x14ac:dyDescent="0.3">
      <c r="C115" s="28">
        <v>5170.1000000000004</v>
      </c>
      <c r="D115" t="s">
        <v>64</v>
      </c>
      <c r="J115" s="21">
        <v>150</v>
      </c>
      <c r="K115" s="44"/>
      <c r="M115" s="21"/>
    </row>
    <row r="116" spans="1:15" x14ac:dyDescent="0.3">
      <c r="A116" s="1"/>
      <c r="B116" s="2"/>
      <c r="C116" s="28">
        <v>5170.2</v>
      </c>
      <c r="D116" s="2" t="s">
        <v>65</v>
      </c>
      <c r="H116" s="5"/>
      <c r="J116" s="21"/>
      <c r="K116" s="44"/>
    </row>
    <row r="117" spans="1:15" x14ac:dyDescent="0.3">
      <c r="B117" s="2"/>
      <c r="C117" s="28">
        <v>5170.3</v>
      </c>
      <c r="D117" s="2" t="s">
        <v>23</v>
      </c>
      <c r="H117" s="5"/>
      <c r="J117" s="21"/>
      <c r="K117" s="44"/>
    </row>
    <row r="118" spans="1:15" x14ac:dyDescent="0.3">
      <c r="B118" s="2"/>
      <c r="C118" s="28">
        <v>5170.5</v>
      </c>
      <c r="D118" s="2" t="s">
        <v>154</v>
      </c>
      <c r="H118" s="5"/>
      <c r="J118" s="21"/>
      <c r="K118" s="44"/>
    </row>
    <row r="119" spans="1:15" x14ac:dyDescent="0.3">
      <c r="B119" s="2"/>
      <c r="C119" s="28">
        <v>5170.6000000000004</v>
      </c>
      <c r="D119" s="2" t="s">
        <v>66</v>
      </c>
      <c r="H119" s="5"/>
      <c r="J119" s="21"/>
      <c r="K119" s="44"/>
      <c r="L119" s="34"/>
      <c r="M119" s="21"/>
    </row>
    <row r="120" spans="1:15" x14ac:dyDescent="0.3">
      <c r="B120" s="2"/>
      <c r="C120" s="28">
        <v>5170.7</v>
      </c>
      <c r="D120" s="2" t="s">
        <v>156</v>
      </c>
      <c r="H120" s="5"/>
      <c r="J120" s="21"/>
      <c r="K120" s="44"/>
      <c r="L120" s="33"/>
      <c r="M120" s="21"/>
    </row>
    <row r="121" spans="1:15" x14ac:dyDescent="0.3">
      <c r="B121" s="2"/>
      <c r="C121" s="28">
        <v>5170.8</v>
      </c>
      <c r="D121" s="2" t="s">
        <v>164</v>
      </c>
      <c r="J121" s="21">
        <v>1500</v>
      </c>
      <c r="K121" s="44"/>
      <c r="L121" s="32"/>
      <c r="M121" s="21"/>
      <c r="O121" s="21"/>
    </row>
    <row r="122" spans="1:15" x14ac:dyDescent="0.3">
      <c r="A122" s="1"/>
      <c r="B122" s="2"/>
      <c r="C122" s="28">
        <v>5170.8999999999996</v>
      </c>
      <c r="D122" s="2" t="s">
        <v>111</v>
      </c>
      <c r="E122" s="1"/>
      <c r="F122" s="1"/>
      <c r="H122" s="5"/>
      <c r="J122" s="21">
        <f>325*12+500</f>
        <v>4400</v>
      </c>
      <c r="K122" s="44"/>
      <c r="L122" s="32"/>
      <c r="M122" s="21"/>
    </row>
    <row r="123" spans="1:15" x14ac:dyDescent="0.3">
      <c r="C123" s="22">
        <v>5170.1000000000004</v>
      </c>
      <c r="D123" s="2" t="s">
        <v>112</v>
      </c>
      <c r="H123" s="9"/>
      <c r="I123" s="4"/>
      <c r="J123" s="21"/>
      <c r="K123" s="44"/>
      <c r="L123" s="32"/>
      <c r="M123" s="21"/>
    </row>
    <row r="124" spans="1:15" x14ac:dyDescent="0.3">
      <c r="A124" s="1"/>
      <c r="B124" s="1"/>
      <c r="C124" s="22">
        <v>5170.1099999999997</v>
      </c>
      <c r="D124" s="2" t="s">
        <v>113</v>
      </c>
      <c r="H124" s="5"/>
      <c r="J124" s="21"/>
      <c r="K124" s="44"/>
      <c r="L124" s="33"/>
    </row>
    <row r="125" spans="1:15" x14ac:dyDescent="0.3">
      <c r="C125" s="22">
        <v>5170.12</v>
      </c>
      <c r="D125" s="2" t="s">
        <v>114</v>
      </c>
      <c r="H125" s="5"/>
      <c r="J125" s="21"/>
      <c r="K125" s="44"/>
      <c r="L125" s="33"/>
      <c r="M125" s="21"/>
    </row>
    <row r="126" spans="1:15" x14ac:dyDescent="0.3">
      <c r="C126" s="22">
        <v>5170.13</v>
      </c>
      <c r="D126" s="2" t="s">
        <v>155</v>
      </c>
      <c r="E126" s="2"/>
      <c r="H126" s="5"/>
      <c r="J126" s="21">
        <v>250</v>
      </c>
      <c r="K126" s="44"/>
    </row>
    <row r="127" spans="1:15" x14ac:dyDescent="0.3">
      <c r="C127" s="22">
        <v>5170.1400000000003</v>
      </c>
      <c r="D127" s="2" t="s">
        <v>67</v>
      </c>
      <c r="H127" s="3"/>
      <c r="I127" s="4"/>
      <c r="J127" s="21"/>
      <c r="K127" s="44"/>
      <c r="L127" s="32"/>
    </row>
    <row r="128" spans="1:15" x14ac:dyDescent="0.3">
      <c r="C128" s="22">
        <v>5170.1499999999996</v>
      </c>
      <c r="D128" s="2" t="s">
        <v>68</v>
      </c>
      <c r="H128" s="3"/>
      <c r="I128" s="4"/>
      <c r="J128" s="21"/>
      <c r="K128" s="44"/>
      <c r="L128" s="32"/>
    </row>
    <row r="129" spans="1:14" x14ac:dyDescent="0.3">
      <c r="C129" s="22">
        <v>5170.16</v>
      </c>
      <c r="D129" s="2" t="s">
        <v>115</v>
      </c>
      <c r="H129" s="3"/>
      <c r="I129" s="4"/>
      <c r="J129" s="22">
        <v>250</v>
      </c>
      <c r="K129" s="44"/>
      <c r="L129" s="32"/>
    </row>
    <row r="130" spans="1:14" x14ac:dyDescent="0.3">
      <c r="C130" s="22">
        <v>5170.17</v>
      </c>
      <c r="D130" s="2" t="s">
        <v>24</v>
      </c>
      <c r="H130" s="3"/>
      <c r="I130" s="4"/>
      <c r="J130" s="21"/>
      <c r="K130" s="44"/>
      <c r="L130" s="32"/>
    </row>
    <row r="131" spans="1:14" x14ac:dyDescent="0.3">
      <c r="C131" s="22">
        <v>5170.18</v>
      </c>
      <c r="D131" s="2" t="s">
        <v>25</v>
      </c>
      <c r="H131" s="3"/>
      <c r="I131" s="4"/>
      <c r="J131" s="21"/>
      <c r="K131" s="44"/>
      <c r="L131" s="32"/>
      <c r="M131" s="21"/>
    </row>
    <row r="132" spans="1:14" x14ac:dyDescent="0.3">
      <c r="C132" s="22"/>
      <c r="D132" s="2"/>
      <c r="H132" s="3"/>
      <c r="I132" s="4"/>
      <c r="J132" s="21"/>
      <c r="K132" s="44"/>
      <c r="L132" s="32"/>
      <c r="M132" s="21"/>
    </row>
    <row r="133" spans="1:14" x14ac:dyDescent="0.3">
      <c r="A133" s="1">
        <v>5170.3999999999996</v>
      </c>
      <c r="B133" s="1" t="s">
        <v>143</v>
      </c>
      <c r="C133" s="22"/>
      <c r="D133" s="2"/>
      <c r="H133" s="3"/>
      <c r="I133" s="4"/>
      <c r="J133" s="21"/>
      <c r="K133" s="44">
        <f>J134</f>
        <v>0</v>
      </c>
      <c r="L133" s="32"/>
      <c r="M133" s="21"/>
    </row>
    <row r="134" spans="1:14" x14ac:dyDescent="0.3">
      <c r="C134" s="21">
        <v>5170.3999999999996</v>
      </c>
      <c r="D134" s="2" t="s">
        <v>142</v>
      </c>
      <c r="H134" s="5"/>
      <c r="J134" s="21">
        <v>0</v>
      </c>
      <c r="K134" s="44"/>
    </row>
    <row r="135" spans="1:14" x14ac:dyDescent="0.3">
      <c r="H135" s="5"/>
      <c r="J135" s="21"/>
      <c r="K135" s="44"/>
    </row>
    <row r="136" spans="1:14" x14ac:dyDescent="0.3">
      <c r="H136" s="5"/>
      <c r="J136" s="21"/>
      <c r="K136" s="44"/>
    </row>
    <row r="137" spans="1:14" x14ac:dyDescent="0.3">
      <c r="A137" s="1">
        <v>5180</v>
      </c>
      <c r="B137" s="1" t="s">
        <v>69</v>
      </c>
      <c r="H137" s="3"/>
      <c r="I137" s="4"/>
      <c r="J137" s="21"/>
      <c r="K137" s="44">
        <f>SUM(J138:J140)</f>
        <v>14250</v>
      </c>
      <c r="L137" s="3"/>
      <c r="N137" s="19"/>
    </row>
    <row r="138" spans="1:14" x14ac:dyDescent="0.3">
      <c r="A138" s="1"/>
      <c r="B138" s="2"/>
      <c r="C138" s="28">
        <v>5180.1000000000004</v>
      </c>
      <c r="D138" s="2" t="s">
        <v>149</v>
      </c>
      <c r="H138" s="3"/>
      <c r="I138" s="4"/>
      <c r="J138" s="21"/>
      <c r="K138" s="44"/>
      <c r="L138" s="3"/>
      <c r="M138" s="17"/>
    </row>
    <row r="139" spans="1:14" x14ac:dyDescent="0.3">
      <c r="C139" s="28">
        <v>5180.2</v>
      </c>
      <c r="D139" s="2" t="s">
        <v>150</v>
      </c>
      <c r="H139" s="5"/>
      <c r="J139" s="21">
        <v>14250</v>
      </c>
      <c r="K139" s="44"/>
      <c r="L139" s="32"/>
      <c r="M139" s="17"/>
    </row>
    <row r="140" spans="1:14" x14ac:dyDescent="0.3">
      <c r="C140" s="28">
        <v>5180.3</v>
      </c>
      <c r="D140" s="2" t="s">
        <v>70</v>
      </c>
      <c r="H140" s="3"/>
      <c r="I140" s="4"/>
      <c r="J140" s="21"/>
      <c r="K140" s="44"/>
      <c r="L140" s="3"/>
      <c r="M140" s="21"/>
    </row>
    <row r="141" spans="1:14" x14ac:dyDescent="0.3">
      <c r="J141" s="21"/>
      <c r="K141" s="44"/>
    </row>
    <row r="142" spans="1:14" x14ac:dyDescent="0.3">
      <c r="A142" s="1">
        <v>5200</v>
      </c>
      <c r="B142" s="1" t="s">
        <v>71</v>
      </c>
      <c r="H142" s="5"/>
      <c r="J142" s="21"/>
      <c r="K142" s="44">
        <f>SUM(J143:J147)</f>
        <v>2000</v>
      </c>
      <c r="N142" s="27"/>
    </row>
    <row r="143" spans="1:14" x14ac:dyDescent="0.3">
      <c r="B143" s="2"/>
      <c r="C143" s="28">
        <v>5210.1000000000004</v>
      </c>
      <c r="D143" s="2" t="s">
        <v>131</v>
      </c>
      <c r="H143" s="5"/>
      <c r="J143" s="21"/>
      <c r="K143" s="44"/>
      <c r="N143" s="27"/>
    </row>
    <row r="144" spans="1:14" x14ac:dyDescent="0.3">
      <c r="B144" s="2"/>
      <c r="C144" s="28">
        <v>5210.2</v>
      </c>
      <c r="D144" s="2" t="s">
        <v>116</v>
      </c>
      <c r="H144" s="5"/>
      <c r="J144" s="22">
        <v>2000</v>
      </c>
      <c r="K144" s="44"/>
      <c r="N144" s="27"/>
    </row>
    <row r="145" spans="1:14" x14ac:dyDescent="0.3">
      <c r="A145" s="1"/>
      <c r="B145" s="2"/>
      <c r="C145" s="28">
        <v>5210.3</v>
      </c>
      <c r="D145" s="2" t="s">
        <v>75</v>
      </c>
      <c r="E145" s="1"/>
      <c r="H145" s="5"/>
      <c r="J145" s="21"/>
      <c r="K145" s="44"/>
    </row>
    <row r="146" spans="1:14" x14ac:dyDescent="0.3">
      <c r="B146" s="2"/>
      <c r="C146" s="28">
        <v>5210.3999999999996</v>
      </c>
      <c r="D146" t="s">
        <v>27</v>
      </c>
      <c r="H146" s="5"/>
      <c r="J146" s="21"/>
      <c r="K146" s="44"/>
    </row>
    <row r="148" spans="1:14" x14ac:dyDescent="0.3">
      <c r="A148" s="1">
        <v>5210</v>
      </c>
      <c r="B148" s="1" t="s">
        <v>26</v>
      </c>
      <c r="H148" s="5"/>
      <c r="J148" s="21"/>
      <c r="K148" s="44">
        <f>SUM(J149:J153)</f>
        <v>7500</v>
      </c>
      <c r="N148" s="27"/>
    </row>
    <row r="149" spans="1:14" x14ac:dyDescent="0.3">
      <c r="C149" s="28">
        <v>5210.1000000000004</v>
      </c>
      <c r="D149" t="s">
        <v>72</v>
      </c>
      <c r="H149" s="5"/>
      <c r="J149" s="21"/>
      <c r="K149" s="44"/>
    </row>
    <row r="150" spans="1:14" x14ac:dyDescent="0.3">
      <c r="C150" s="28">
        <v>5210.2</v>
      </c>
      <c r="D150" t="s">
        <v>90</v>
      </c>
      <c r="H150" s="5"/>
      <c r="J150" s="21"/>
      <c r="K150" s="44"/>
      <c r="M150" s="17"/>
    </row>
    <row r="151" spans="1:14" x14ac:dyDescent="0.3">
      <c r="C151" s="28">
        <v>5210.3</v>
      </c>
      <c r="D151" t="s">
        <v>91</v>
      </c>
      <c r="H151" s="3"/>
      <c r="I151" s="4"/>
      <c r="J151" s="21">
        <v>4500</v>
      </c>
      <c r="K151" s="44"/>
      <c r="L151" s="34"/>
      <c r="M151" s="17"/>
    </row>
    <row r="152" spans="1:14" x14ac:dyDescent="0.3">
      <c r="C152" s="28">
        <v>5210.3999999999996</v>
      </c>
      <c r="D152" t="s">
        <v>73</v>
      </c>
      <c r="J152" s="21"/>
      <c r="K152" s="44"/>
      <c r="L152" s="34"/>
    </row>
    <row r="153" spans="1:14" x14ac:dyDescent="0.3">
      <c r="C153" s="28">
        <v>5210.5</v>
      </c>
      <c r="D153" s="2" t="s">
        <v>117</v>
      </c>
      <c r="J153" s="21">
        <v>3000</v>
      </c>
      <c r="K153" s="44"/>
      <c r="L153" s="34"/>
      <c r="M153" s="21"/>
    </row>
    <row r="154" spans="1:14" x14ac:dyDescent="0.3">
      <c r="C154" s="22"/>
      <c r="J154" s="21"/>
      <c r="K154" s="44"/>
    </row>
    <row r="155" spans="1:14" x14ac:dyDescent="0.3">
      <c r="A155" s="1">
        <v>5220</v>
      </c>
      <c r="B155" s="64" t="s">
        <v>157</v>
      </c>
      <c r="C155" s="22"/>
      <c r="J155" s="21"/>
      <c r="K155" s="44">
        <f>SUM(J156:J157)</f>
        <v>0</v>
      </c>
      <c r="N155" s="27"/>
    </row>
    <row r="156" spans="1:14" x14ac:dyDescent="0.3">
      <c r="A156" s="1"/>
      <c r="B156" s="2"/>
      <c r="C156" s="28">
        <v>5220.1000000000004</v>
      </c>
      <c r="D156" t="s">
        <v>74</v>
      </c>
      <c r="H156" s="5"/>
      <c r="J156" s="21"/>
      <c r="K156" s="44"/>
    </row>
    <row r="157" spans="1:14" x14ac:dyDescent="0.3">
      <c r="C157" s="28">
        <v>5220.3</v>
      </c>
      <c r="D157" s="2" t="s">
        <v>96</v>
      </c>
      <c r="F157" s="2"/>
      <c r="H157" s="5"/>
      <c r="J157" s="21"/>
      <c r="K157" s="44"/>
      <c r="L157" s="3"/>
      <c r="M157" s="21"/>
    </row>
    <row r="158" spans="1:14" x14ac:dyDescent="0.3">
      <c r="C158" s="22"/>
      <c r="E158" s="2"/>
      <c r="H158" s="5"/>
      <c r="J158" s="21"/>
      <c r="K158" s="44"/>
    </row>
    <row r="159" spans="1:14" x14ac:dyDescent="0.3">
      <c r="A159" s="1">
        <v>5230</v>
      </c>
      <c r="B159" s="1" t="s">
        <v>158</v>
      </c>
      <c r="C159" s="27"/>
      <c r="H159" s="5"/>
      <c r="J159" s="21"/>
      <c r="K159" s="44">
        <f>SUM(J160:J161)</f>
        <v>6500</v>
      </c>
      <c r="N159" s="19"/>
    </row>
    <row r="160" spans="1:14" x14ac:dyDescent="0.3">
      <c r="C160" s="28">
        <v>5230.1000000000004</v>
      </c>
      <c r="D160" t="s">
        <v>76</v>
      </c>
      <c r="H160" s="3"/>
      <c r="I160" s="4"/>
      <c r="J160" s="21">
        <f>12*500</f>
        <v>6000</v>
      </c>
      <c r="K160" s="44"/>
      <c r="L160" s="32"/>
      <c r="M160" s="17"/>
    </row>
    <row r="161" spans="1:14" x14ac:dyDescent="0.3">
      <c r="C161" s="28">
        <v>5230.2</v>
      </c>
      <c r="D161" t="s">
        <v>100</v>
      </c>
      <c r="H161" s="5"/>
      <c r="J161" s="21">
        <v>500</v>
      </c>
      <c r="K161" s="44"/>
      <c r="L161" s="36"/>
      <c r="M161" s="17"/>
    </row>
    <row r="162" spans="1:14" x14ac:dyDescent="0.3">
      <c r="H162" s="5"/>
      <c r="J162" s="21"/>
      <c r="K162" s="44"/>
      <c r="L162" s="6"/>
    </row>
    <row r="163" spans="1:14" x14ac:dyDescent="0.3">
      <c r="A163" s="1">
        <v>5232</v>
      </c>
      <c r="B163" s="1" t="s">
        <v>118</v>
      </c>
      <c r="C163" s="27"/>
      <c r="H163" s="5"/>
      <c r="J163" s="21"/>
      <c r="K163" s="44">
        <f>SUM(J164:J166)</f>
        <v>0</v>
      </c>
      <c r="L163" s="6"/>
      <c r="N163" s="27"/>
    </row>
    <row r="164" spans="1:14" x14ac:dyDescent="0.3">
      <c r="B164" s="21"/>
      <c r="C164" s="28">
        <v>5232.1000000000004</v>
      </c>
      <c r="D164" s="2" t="s">
        <v>119</v>
      </c>
      <c r="H164" s="5"/>
      <c r="J164" s="21"/>
      <c r="K164" s="44"/>
      <c r="L164" s="40"/>
    </row>
    <row r="165" spans="1:14" x14ac:dyDescent="0.3">
      <c r="B165" s="21"/>
      <c r="C165" s="28">
        <v>5232.2</v>
      </c>
      <c r="D165" s="2" t="s">
        <v>120</v>
      </c>
      <c r="H165" s="5"/>
      <c r="J165" s="21"/>
      <c r="K165" s="44"/>
      <c r="L165" s="6"/>
    </row>
    <row r="166" spans="1:14" x14ac:dyDescent="0.3">
      <c r="B166" s="21"/>
      <c r="C166" s="28">
        <v>5232.3</v>
      </c>
      <c r="D166" s="2" t="s">
        <v>121</v>
      </c>
      <c r="H166" s="5"/>
      <c r="J166" s="21"/>
      <c r="K166" s="44"/>
      <c r="L166" s="6"/>
    </row>
    <row r="167" spans="1:14" x14ac:dyDescent="0.3">
      <c r="B167" s="21"/>
      <c r="C167" s="22"/>
      <c r="H167" s="5"/>
      <c r="J167" s="21"/>
      <c r="K167" s="44"/>
      <c r="L167" s="6"/>
    </row>
    <row r="168" spans="1:14" x14ac:dyDescent="0.3">
      <c r="A168" s="1">
        <v>5240</v>
      </c>
      <c r="B168" s="27" t="s">
        <v>144</v>
      </c>
      <c r="C168" s="27"/>
      <c r="D168" s="1"/>
      <c r="H168" s="5"/>
      <c r="J168" s="21"/>
      <c r="K168" s="44">
        <f>SUM(J169:J172)</f>
        <v>0</v>
      </c>
      <c r="L168" s="6"/>
      <c r="N168" s="27"/>
    </row>
    <row r="169" spans="1:14" x14ac:dyDescent="0.3">
      <c r="B169" s="21"/>
      <c r="C169" s="28">
        <v>5240.1000000000004</v>
      </c>
      <c r="D169" s="2" t="s">
        <v>145</v>
      </c>
      <c r="H169" s="5"/>
      <c r="J169" s="21"/>
      <c r="K169" s="44"/>
      <c r="L169" s="37"/>
    </row>
    <row r="170" spans="1:14" x14ac:dyDescent="0.3">
      <c r="B170" s="21"/>
      <c r="C170" s="28">
        <v>5240.2</v>
      </c>
      <c r="D170" s="2" t="s">
        <v>146</v>
      </c>
      <c r="H170" s="5"/>
      <c r="J170" s="21"/>
      <c r="K170" s="44"/>
      <c r="L170" s="6"/>
    </row>
    <row r="171" spans="1:14" x14ac:dyDescent="0.3">
      <c r="B171" s="21"/>
      <c r="C171" s="28">
        <v>5240.3</v>
      </c>
      <c r="D171" s="2" t="s">
        <v>122</v>
      </c>
      <c r="H171" s="5"/>
      <c r="J171" s="21"/>
      <c r="K171" s="44"/>
      <c r="L171" s="6"/>
    </row>
    <row r="172" spans="1:14" x14ac:dyDescent="0.3">
      <c r="B172" s="21"/>
      <c r="C172" s="28">
        <v>5240.3999999999996</v>
      </c>
      <c r="D172" s="2" t="s">
        <v>147</v>
      </c>
      <c r="H172" s="5"/>
      <c r="J172" s="21"/>
      <c r="K172" s="44"/>
      <c r="L172" s="6"/>
    </row>
    <row r="173" spans="1:14" x14ac:dyDescent="0.3">
      <c r="B173" s="21"/>
      <c r="C173" s="22"/>
      <c r="H173" s="5"/>
      <c r="J173" s="21"/>
      <c r="K173" s="44"/>
      <c r="L173" s="6"/>
    </row>
    <row r="174" spans="1:14" x14ac:dyDescent="0.3">
      <c r="A174" s="1">
        <v>5250</v>
      </c>
      <c r="B174" s="1" t="s">
        <v>78</v>
      </c>
      <c r="J174" s="21"/>
      <c r="K174" s="44">
        <f>SUM(J175:J176)</f>
        <v>88</v>
      </c>
      <c r="N174" s="27"/>
    </row>
    <row r="175" spans="1:14" x14ac:dyDescent="0.3">
      <c r="B175" s="23"/>
      <c r="C175" s="28">
        <v>5250.1</v>
      </c>
      <c r="D175" s="22" t="s">
        <v>123</v>
      </c>
      <c r="J175" s="21"/>
      <c r="K175" s="44"/>
    </row>
    <row r="176" spans="1:14" x14ac:dyDescent="0.3">
      <c r="A176" s="1"/>
      <c r="B176" s="28"/>
      <c r="C176" s="28">
        <v>5250.2</v>
      </c>
      <c r="D176" s="22" t="s">
        <v>30</v>
      </c>
      <c r="H176" s="3"/>
      <c r="I176" s="4"/>
      <c r="J176" s="21">
        <v>88</v>
      </c>
      <c r="K176" s="44"/>
      <c r="L176" s="4"/>
      <c r="M176" s="21"/>
    </row>
    <row r="177" spans="1:15" x14ac:dyDescent="0.3">
      <c r="B177" s="22"/>
      <c r="C177" s="22"/>
      <c r="J177" s="21"/>
      <c r="K177" s="44"/>
      <c r="L177" s="6"/>
    </row>
    <row r="178" spans="1:15" x14ac:dyDescent="0.3">
      <c r="A178" s="1">
        <v>5260</v>
      </c>
      <c r="B178" s="27" t="s">
        <v>28</v>
      </c>
      <c r="J178" s="21"/>
      <c r="K178" s="44">
        <f>SUM(J179:J180)</f>
        <v>1800</v>
      </c>
      <c r="L178" s="6"/>
      <c r="N178" s="19"/>
    </row>
    <row r="179" spans="1:15" x14ac:dyDescent="0.3">
      <c r="A179" s="1"/>
      <c r="B179" s="28"/>
      <c r="C179" s="28">
        <v>5260.1</v>
      </c>
      <c r="D179" s="22" t="s">
        <v>77</v>
      </c>
      <c r="H179" s="5"/>
      <c r="J179" s="21">
        <f>12*50</f>
        <v>600</v>
      </c>
      <c r="K179" s="44"/>
      <c r="L179" s="40"/>
    </row>
    <row r="180" spans="1:15" x14ac:dyDescent="0.3">
      <c r="A180" s="1"/>
      <c r="B180" s="28"/>
      <c r="C180" s="28">
        <v>5260.2</v>
      </c>
      <c r="D180" s="22" t="s">
        <v>29</v>
      </c>
      <c r="H180" s="3"/>
      <c r="J180" s="21">
        <v>1200</v>
      </c>
      <c r="K180" s="44"/>
      <c r="L180" s="41"/>
      <c r="M180" s="17"/>
    </row>
    <row r="181" spans="1:15" x14ac:dyDescent="0.3">
      <c r="A181" s="1"/>
      <c r="B181" s="22"/>
      <c r="C181" s="22"/>
      <c r="D181" s="1"/>
      <c r="H181" s="3"/>
      <c r="J181" s="21"/>
      <c r="K181" s="44"/>
      <c r="L181" s="3"/>
      <c r="N181" s="21"/>
    </row>
    <row r="182" spans="1:15" x14ac:dyDescent="0.3">
      <c r="A182" s="1">
        <v>5261</v>
      </c>
      <c r="B182" s="27" t="s">
        <v>31</v>
      </c>
      <c r="H182" s="5"/>
      <c r="I182" s="4"/>
      <c r="J182" s="21"/>
      <c r="K182" s="44">
        <f>SUM(J183:J184)</f>
        <v>100</v>
      </c>
      <c r="N182" s="27"/>
    </row>
    <row r="183" spans="1:15" x14ac:dyDescent="0.3">
      <c r="B183" s="23"/>
      <c r="C183" s="28">
        <v>5260.1</v>
      </c>
      <c r="D183" s="21" t="s">
        <v>32</v>
      </c>
      <c r="H183" s="5"/>
      <c r="I183" s="4"/>
      <c r="J183" s="21">
        <v>0</v>
      </c>
      <c r="K183" s="44"/>
      <c r="N183" s="21"/>
    </row>
    <row r="184" spans="1:15" x14ac:dyDescent="0.3">
      <c r="C184" s="63">
        <v>5260.2</v>
      </c>
      <c r="D184" s="21" t="s">
        <v>153</v>
      </c>
      <c r="H184" s="5"/>
      <c r="I184" s="4"/>
      <c r="J184" s="34">
        <v>100</v>
      </c>
      <c r="K184" s="18"/>
      <c r="L184" s="16"/>
      <c r="M184" s="17"/>
    </row>
    <row r="185" spans="1:15" x14ac:dyDescent="0.3">
      <c r="H185" s="5"/>
      <c r="I185" s="4"/>
      <c r="K185" s="18"/>
      <c r="L185" s="16"/>
      <c r="M185" s="17"/>
    </row>
    <row r="186" spans="1:15" x14ac:dyDescent="0.3">
      <c r="A186" s="1">
        <v>6560</v>
      </c>
      <c r="B186" s="1" t="s">
        <v>140</v>
      </c>
      <c r="H186" s="5"/>
      <c r="I186" s="4"/>
      <c r="K186" s="44">
        <f>J187</f>
        <v>12000</v>
      </c>
      <c r="L186" s="16"/>
      <c r="M186" s="17"/>
    </row>
    <row r="187" spans="1:15" x14ac:dyDescent="0.3">
      <c r="C187" s="22">
        <v>6560.1</v>
      </c>
      <c r="D187" s="2" t="s">
        <v>141</v>
      </c>
      <c r="H187" s="5"/>
      <c r="J187" s="34">
        <v>12000</v>
      </c>
      <c r="K187" s="18"/>
    </row>
    <row r="188" spans="1:15" x14ac:dyDescent="0.3">
      <c r="C188" s="22"/>
      <c r="D188" s="2"/>
      <c r="H188" s="5"/>
      <c r="K188" s="18"/>
    </row>
    <row r="189" spans="1:15" x14ac:dyDescent="0.3">
      <c r="E189" s="1" t="s">
        <v>89</v>
      </c>
      <c r="H189" s="5"/>
      <c r="J189" s="67">
        <f>SUM(J14:J187)</f>
        <v>141323</v>
      </c>
      <c r="K189" s="25">
        <f>SUM(K13:K187)</f>
        <v>141323</v>
      </c>
      <c r="L189" s="29"/>
      <c r="M189" s="30"/>
      <c r="N189" s="50"/>
      <c r="O189" s="21"/>
    </row>
    <row r="190" spans="1:15" x14ac:dyDescent="0.3">
      <c r="H190" s="3"/>
      <c r="I190" s="4"/>
      <c r="K190" s="18"/>
    </row>
    <row r="191" spans="1:15" x14ac:dyDescent="0.3">
      <c r="A191" s="1" t="s">
        <v>79</v>
      </c>
      <c r="C191" s="22"/>
      <c r="D191" s="2"/>
      <c r="E191" s="2"/>
      <c r="F191" s="2"/>
      <c r="G191" s="2"/>
      <c r="H191" s="11"/>
      <c r="I191" s="4"/>
      <c r="J191" s="60"/>
      <c r="K191" s="52"/>
    </row>
    <row r="192" spans="1:15" x14ac:dyDescent="0.3">
      <c r="A192" s="1"/>
      <c r="C192" s="22">
        <v>4049</v>
      </c>
      <c r="D192" s="2"/>
      <c r="E192" s="2" t="s">
        <v>93</v>
      </c>
      <c r="F192" s="2"/>
      <c r="G192" s="2"/>
      <c r="H192" s="11"/>
      <c r="I192" s="4"/>
      <c r="J192" s="60"/>
      <c r="K192" s="65">
        <v>1500</v>
      </c>
    </row>
    <row r="193" spans="1:15" x14ac:dyDescent="0.3">
      <c r="C193" s="22">
        <v>4050</v>
      </c>
      <c r="D193" s="12"/>
      <c r="E193" s="2" t="s">
        <v>80</v>
      </c>
      <c r="F193" s="12"/>
      <c r="G193" s="2"/>
      <c r="H193" s="58"/>
      <c r="I193" s="4"/>
      <c r="J193" s="60"/>
      <c r="K193" s="51">
        <v>55000</v>
      </c>
      <c r="L193" s="16"/>
      <c r="M193" s="19"/>
    </row>
    <row r="194" spans="1:15" x14ac:dyDescent="0.3">
      <c r="C194" s="22">
        <v>4070</v>
      </c>
      <c r="D194" s="2"/>
      <c r="E194" s="2" t="s">
        <v>81</v>
      </c>
      <c r="F194" s="2"/>
      <c r="G194" s="2"/>
      <c r="H194" s="11"/>
      <c r="I194" s="4"/>
      <c r="J194" s="60"/>
      <c r="K194" s="51">
        <v>61000</v>
      </c>
      <c r="L194" s="16"/>
      <c r="M194" s="27"/>
    </row>
    <row r="195" spans="1:15" x14ac:dyDescent="0.3">
      <c r="A195" s="1"/>
      <c r="C195" s="22">
        <v>4452</v>
      </c>
      <c r="D195" s="2"/>
      <c r="E195" s="2" t="s">
        <v>34</v>
      </c>
      <c r="F195" s="2"/>
      <c r="G195" s="2"/>
      <c r="H195" s="13"/>
      <c r="J195" s="37"/>
      <c r="K195" s="51">
        <v>2500</v>
      </c>
      <c r="L195" s="16"/>
      <c r="M195" s="19"/>
    </row>
    <row r="196" spans="1:15" x14ac:dyDescent="0.3">
      <c r="A196" s="1"/>
      <c r="B196" s="1"/>
      <c r="C196" s="22">
        <v>4453</v>
      </c>
      <c r="D196" s="2"/>
      <c r="E196" s="2" t="s">
        <v>124</v>
      </c>
      <c r="F196" s="2"/>
      <c r="G196" s="2"/>
      <c r="H196" s="13"/>
      <c r="J196" s="60"/>
      <c r="K196" s="51">
        <v>0</v>
      </c>
      <c r="M196" s="19"/>
    </row>
    <row r="197" spans="1:15" x14ac:dyDescent="0.3">
      <c r="A197" s="1"/>
      <c r="B197" s="1"/>
      <c r="C197" s="22">
        <v>4455</v>
      </c>
      <c r="D197" s="2"/>
      <c r="E197" s="2" t="s">
        <v>159</v>
      </c>
      <c r="F197" s="2"/>
      <c r="G197" s="2"/>
      <c r="H197" s="13"/>
      <c r="J197" s="60"/>
      <c r="K197" s="51">
        <v>10000</v>
      </c>
      <c r="M197" s="19"/>
    </row>
    <row r="198" spans="1:15" x14ac:dyDescent="0.3">
      <c r="C198" s="22">
        <v>4480</v>
      </c>
      <c r="D198" s="2"/>
      <c r="E198" s="2" t="s">
        <v>151</v>
      </c>
      <c r="F198" s="2"/>
      <c r="G198" s="2"/>
      <c r="H198" s="11"/>
      <c r="I198" s="4"/>
      <c r="J198" s="60"/>
      <c r="K198" s="2"/>
      <c r="M198" s="1"/>
    </row>
    <row r="199" spans="1:15" x14ac:dyDescent="0.3">
      <c r="C199" s="22">
        <v>4600</v>
      </c>
      <c r="D199" s="2"/>
      <c r="E199" s="2" t="s">
        <v>125</v>
      </c>
      <c r="F199" s="2"/>
      <c r="G199" s="2"/>
      <c r="H199" s="11"/>
      <c r="J199" s="60"/>
      <c r="K199" s="51">
        <v>500</v>
      </c>
      <c r="L199" s="3"/>
    </row>
    <row r="200" spans="1:15" x14ac:dyDescent="0.3">
      <c r="C200" s="22">
        <v>4700</v>
      </c>
      <c r="D200" s="2"/>
      <c r="E200" s="2" t="s">
        <v>35</v>
      </c>
      <c r="F200" s="2"/>
      <c r="G200" s="2"/>
      <c r="H200" s="11"/>
      <c r="J200" s="60"/>
      <c r="K200" s="2"/>
      <c r="L200" s="16"/>
      <c r="M200" s="27"/>
    </row>
    <row r="201" spans="1:15" x14ac:dyDescent="0.3">
      <c r="C201" s="22">
        <v>4840</v>
      </c>
      <c r="D201" s="2"/>
      <c r="E201" s="2" t="s">
        <v>139</v>
      </c>
      <c r="F201" s="2"/>
      <c r="G201" s="2"/>
      <c r="H201" s="11"/>
      <c r="J201" s="60"/>
      <c r="K201" s="22">
        <v>6000</v>
      </c>
      <c r="L201" s="16"/>
      <c r="M201" s="27"/>
    </row>
    <row r="202" spans="1:15" x14ac:dyDescent="0.3">
      <c r="C202" s="22">
        <v>4940.8</v>
      </c>
      <c r="D202" s="2"/>
      <c r="E202" s="2" t="s">
        <v>33</v>
      </c>
      <c r="F202" s="2"/>
      <c r="G202" s="2"/>
      <c r="H202" s="11"/>
      <c r="J202" s="60"/>
      <c r="K202" s="51">
        <v>5000</v>
      </c>
      <c r="L202" s="32"/>
      <c r="M202" s="17"/>
    </row>
    <row r="203" spans="1:15" x14ac:dyDescent="0.3">
      <c r="C203" s="22"/>
      <c r="D203" s="2"/>
      <c r="E203" s="2"/>
      <c r="F203" s="2"/>
      <c r="G203" s="1"/>
      <c r="H203" s="4"/>
      <c r="J203" s="61"/>
      <c r="K203" s="38"/>
      <c r="L203" s="32"/>
      <c r="M203" s="17"/>
    </row>
    <row r="204" spans="1:15" x14ac:dyDescent="0.3">
      <c r="E204" t="s">
        <v>92</v>
      </c>
      <c r="H204" s="5"/>
      <c r="I204" s="4"/>
      <c r="K204" s="62">
        <f>SUM(K191:K203)</f>
        <v>141500</v>
      </c>
      <c r="M204" s="19"/>
    </row>
    <row r="205" spans="1:15" x14ac:dyDescent="0.3">
      <c r="H205" s="5"/>
      <c r="I205" s="4"/>
      <c r="K205" s="18"/>
      <c r="L205" s="42"/>
      <c r="M205" s="17"/>
    </row>
    <row r="206" spans="1:15" x14ac:dyDescent="0.3">
      <c r="E206" s="2"/>
      <c r="H206" s="5"/>
      <c r="K206" s="18"/>
    </row>
    <row r="207" spans="1:15" x14ac:dyDescent="0.3">
      <c r="E207" s="12"/>
      <c r="F207" s="17"/>
      <c r="H207" s="3"/>
      <c r="I207" s="4"/>
      <c r="J207" s="60"/>
      <c r="K207" s="18"/>
      <c r="L207" s="11"/>
    </row>
    <row r="208" spans="1:15" x14ac:dyDescent="0.3">
      <c r="A208" s="2"/>
      <c r="B208" s="53"/>
      <c r="L208" s="57"/>
      <c r="M208" s="53"/>
      <c r="N208" s="53"/>
      <c r="O208" s="53"/>
    </row>
    <row r="209" spans="1:15" x14ac:dyDescent="0.3">
      <c r="B209" s="53"/>
      <c r="L209" s="57"/>
      <c r="M209" s="53"/>
      <c r="N209" s="53"/>
      <c r="O209" s="53"/>
    </row>
    <row r="210" spans="1:15" x14ac:dyDescent="0.3">
      <c r="B210" s="53"/>
      <c r="L210" s="55"/>
      <c r="M210" s="53"/>
      <c r="N210" s="53"/>
      <c r="O210" s="53"/>
    </row>
    <row r="211" spans="1:15" x14ac:dyDescent="0.3">
      <c r="B211" s="53"/>
      <c r="L211" s="55"/>
      <c r="M211" s="53"/>
      <c r="N211" s="53"/>
      <c r="O211" s="53"/>
    </row>
    <row r="212" spans="1:15" x14ac:dyDescent="0.3">
      <c r="A212" s="1"/>
      <c r="B212" s="54"/>
      <c r="L212" s="55"/>
      <c r="M212" s="53"/>
      <c r="N212" s="53"/>
      <c r="O212" s="53"/>
    </row>
    <row r="213" spans="1:15" x14ac:dyDescent="0.3">
      <c r="B213" s="53"/>
      <c r="L213" s="57"/>
      <c r="M213" s="53"/>
      <c r="N213" s="53"/>
      <c r="O213" s="53"/>
    </row>
    <row r="214" spans="1:15" x14ac:dyDescent="0.3">
      <c r="B214" s="53"/>
      <c r="L214" s="57"/>
      <c r="M214" s="53"/>
      <c r="N214" s="53"/>
      <c r="O214" s="53"/>
    </row>
    <row r="215" spans="1:15" x14ac:dyDescent="0.3">
      <c r="B215" s="53"/>
      <c r="L215" s="57"/>
      <c r="M215" s="53"/>
      <c r="N215" s="53"/>
      <c r="O215" s="53"/>
    </row>
    <row r="216" spans="1:15" x14ac:dyDescent="0.3">
      <c r="B216" s="53"/>
      <c r="L216" s="57"/>
      <c r="M216" s="53"/>
      <c r="N216" s="53"/>
      <c r="O216" s="53"/>
    </row>
    <row r="217" spans="1:15" x14ac:dyDescent="0.3">
      <c r="B217" s="53"/>
      <c r="L217" s="55"/>
      <c r="M217" s="53"/>
      <c r="N217" s="53"/>
      <c r="O217" s="53"/>
    </row>
    <row r="218" spans="1:15" x14ac:dyDescent="0.3">
      <c r="B218" s="53"/>
      <c r="L218" s="55"/>
      <c r="M218" s="53"/>
      <c r="N218" s="53"/>
      <c r="O218" s="53"/>
    </row>
    <row r="219" spans="1:15" x14ac:dyDescent="0.3">
      <c r="B219" s="53"/>
      <c r="L219" s="55"/>
      <c r="M219" s="53"/>
      <c r="N219" s="53"/>
      <c r="O219" s="53"/>
    </row>
    <row r="220" spans="1:15" x14ac:dyDescent="0.3">
      <c r="A220" s="1"/>
      <c r="B220" s="1"/>
      <c r="C220" s="27"/>
      <c r="H220" s="5"/>
      <c r="K220" s="4"/>
    </row>
    <row r="221" spans="1:15" x14ac:dyDescent="0.3">
      <c r="H221" s="3"/>
      <c r="I221" s="4"/>
    </row>
    <row r="222" spans="1:15" x14ac:dyDescent="0.3">
      <c r="H222" s="5"/>
      <c r="L222" s="3"/>
    </row>
    <row r="223" spans="1:15" x14ac:dyDescent="0.3">
      <c r="H223" s="3"/>
      <c r="I223" s="4"/>
      <c r="J223" s="60"/>
      <c r="L223" s="11"/>
    </row>
    <row r="224" spans="1:15" x14ac:dyDescent="0.3">
      <c r="H224" s="3"/>
    </row>
    <row r="225" spans="1:12" x14ac:dyDescent="0.3">
      <c r="A225" s="1"/>
      <c r="B225" s="1"/>
      <c r="C225" s="27"/>
      <c r="H225" s="5"/>
    </row>
    <row r="227" spans="1:12" x14ac:dyDescent="0.3">
      <c r="A227" s="1"/>
      <c r="B227" s="1"/>
      <c r="C227" s="27"/>
      <c r="D227" s="1"/>
      <c r="H227" s="5"/>
    </row>
    <row r="228" spans="1:12" x14ac:dyDescent="0.3">
      <c r="H228" s="5"/>
    </row>
    <row r="229" spans="1:12" x14ac:dyDescent="0.3">
      <c r="H229" s="5"/>
    </row>
    <row r="230" spans="1:12" x14ac:dyDescent="0.3">
      <c r="H230" s="3"/>
      <c r="I230" s="4"/>
      <c r="L230" s="3"/>
    </row>
    <row r="236" spans="1:12" x14ac:dyDescent="0.3">
      <c r="H236" s="5"/>
    </row>
    <row r="237" spans="1:12" x14ac:dyDescent="0.3">
      <c r="A237" s="1"/>
      <c r="B237" s="1"/>
      <c r="C237" s="27"/>
      <c r="H237" s="5"/>
      <c r="K237" s="4"/>
    </row>
    <row r="238" spans="1:12" x14ac:dyDescent="0.3">
      <c r="H238" s="5"/>
    </row>
    <row r="239" spans="1:12" x14ac:dyDescent="0.3">
      <c r="H239" s="5"/>
      <c r="I239" s="4"/>
      <c r="K239" s="4"/>
    </row>
    <row r="240" spans="1:12" x14ac:dyDescent="0.3">
      <c r="H240" s="5"/>
      <c r="J240" s="61"/>
      <c r="L240" s="6"/>
    </row>
    <row r="241" spans="1:12" x14ac:dyDescent="0.3">
      <c r="A241" s="1"/>
      <c r="B241" s="1"/>
      <c r="C241" s="27"/>
      <c r="H241" s="5"/>
      <c r="J241" s="61"/>
      <c r="K241" s="4"/>
      <c r="L241" s="6"/>
    </row>
    <row r="242" spans="1:12" x14ac:dyDescent="0.3">
      <c r="H242" s="5"/>
    </row>
    <row r="243" spans="1:12" x14ac:dyDescent="0.3">
      <c r="H243" s="5"/>
      <c r="I243" s="4"/>
      <c r="K243" s="4"/>
    </row>
    <row r="244" spans="1:12" x14ac:dyDescent="0.3">
      <c r="H244" s="5"/>
      <c r="J244" s="61"/>
      <c r="L244" s="6"/>
    </row>
    <row r="245" spans="1:12" x14ac:dyDescent="0.3">
      <c r="A245" s="1"/>
      <c r="B245" s="1"/>
      <c r="C245" s="27"/>
      <c r="H245" s="5"/>
      <c r="J245" s="61"/>
      <c r="K245" s="4"/>
      <c r="L245" s="6"/>
    </row>
    <row r="246" spans="1:12" x14ac:dyDescent="0.3">
      <c r="H246" s="3"/>
      <c r="I246" s="4"/>
      <c r="J246" s="60"/>
      <c r="L246" s="11"/>
    </row>
    <row r="247" spans="1:12" x14ac:dyDescent="0.3">
      <c r="H247" s="3"/>
      <c r="I247" s="4"/>
      <c r="J247" s="60"/>
      <c r="K247" s="4"/>
      <c r="L247" s="11"/>
    </row>
    <row r="248" spans="1:12" x14ac:dyDescent="0.3">
      <c r="J248" s="60"/>
      <c r="L248" s="13"/>
    </row>
    <row r="249" spans="1:12" x14ac:dyDescent="0.3">
      <c r="A249" s="1"/>
      <c r="B249" s="1"/>
      <c r="H249" s="5"/>
      <c r="J249" s="60"/>
      <c r="K249" s="4"/>
      <c r="L249" s="13"/>
    </row>
    <row r="250" spans="1:12" x14ac:dyDescent="0.3">
      <c r="H250" s="3"/>
      <c r="I250" s="4"/>
      <c r="J250" s="60"/>
      <c r="K250" s="4"/>
      <c r="L250" s="11"/>
    </row>
    <row r="251" spans="1:12" x14ac:dyDescent="0.3">
      <c r="H251" s="3"/>
      <c r="I251" s="4"/>
      <c r="J251" s="60"/>
      <c r="K251" s="4"/>
      <c r="L251" s="11"/>
    </row>
    <row r="252" spans="1:12" x14ac:dyDescent="0.3">
      <c r="H252" s="5"/>
      <c r="J252" s="60"/>
      <c r="L252" s="6"/>
    </row>
    <row r="253" spans="1:12" x14ac:dyDescent="0.3">
      <c r="A253" s="1"/>
      <c r="B253" s="1"/>
      <c r="H253" s="5"/>
      <c r="J253" s="61"/>
      <c r="L253" s="6"/>
    </row>
    <row r="254" spans="1:12" x14ac:dyDescent="0.3">
      <c r="H254" s="5"/>
    </row>
    <row r="255" spans="1:12" x14ac:dyDescent="0.3">
      <c r="H255" s="5"/>
    </row>
    <row r="256" spans="1:12" x14ac:dyDescent="0.3">
      <c r="H256" s="5"/>
    </row>
    <row r="257" spans="1:17" x14ac:dyDescent="0.3">
      <c r="A257" s="1"/>
      <c r="B257" s="1"/>
      <c r="H257" s="3"/>
      <c r="I257" s="4"/>
    </row>
    <row r="258" spans="1:17" x14ac:dyDescent="0.3">
      <c r="H258" s="5"/>
    </row>
    <row r="259" spans="1:17" x14ac:dyDescent="0.3">
      <c r="H259" s="5"/>
    </row>
    <row r="261" spans="1:17" x14ac:dyDescent="0.3">
      <c r="A261" s="1"/>
      <c r="H261" s="9"/>
      <c r="K261" s="11"/>
      <c r="L261" s="3"/>
    </row>
    <row r="262" spans="1:17" x14ac:dyDescent="0.3">
      <c r="A262" s="1"/>
      <c r="B262" s="1"/>
      <c r="C262" s="27"/>
      <c r="D262" s="1"/>
      <c r="F262" s="11"/>
      <c r="Q262" s="4"/>
    </row>
    <row r="263" spans="1:17" x14ac:dyDescent="0.3">
      <c r="A263" s="1"/>
      <c r="B263" s="1"/>
      <c r="C263" s="27"/>
      <c r="D263" s="1"/>
      <c r="F263" s="11"/>
      <c r="Q263" s="4"/>
    </row>
    <row r="264" spans="1:17" x14ac:dyDescent="0.3">
      <c r="A264" s="1"/>
      <c r="B264" s="1"/>
      <c r="C264" s="27"/>
      <c r="D264" s="1"/>
      <c r="F264" s="13"/>
      <c r="Q264" s="6"/>
    </row>
    <row r="265" spans="1:17" x14ac:dyDescent="0.3">
      <c r="A265" s="1"/>
      <c r="B265" s="1"/>
      <c r="C265" s="27"/>
      <c r="D265" s="1"/>
      <c r="F265" s="11"/>
      <c r="Q265" s="4"/>
    </row>
    <row r="266" spans="1:17" x14ac:dyDescent="0.3">
      <c r="A266" s="1"/>
      <c r="B266" s="1"/>
      <c r="C266" s="27"/>
      <c r="D266" s="1"/>
      <c r="F266" s="11"/>
      <c r="Q266" s="4"/>
    </row>
    <row r="267" spans="1:17" x14ac:dyDescent="0.3">
      <c r="A267" s="1"/>
      <c r="B267" s="1"/>
      <c r="C267" s="27"/>
      <c r="D267" s="1"/>
      <c r="F267" s="11"/>
      <c r="K267" s="4"/>
      <c r="Q267" s="4"/>
    </row>
    <row r="268" spans="1:17" x14ac:dyDescent="0.3">
      <c r="A268" s="1"/>
      <c r="B268" s="1"/>
      <c r="C268" s="27"/>
      <c r="D268" s="1"/>
      <c r="F268" s="11"/>
      <c r="Q268" s="4"/>
    </row>
    <row r="269" spans="1:17" x14ac:dyDescent="0.3">
      <c r="A269" s="1"/>
      <c r="B269" s="1"/>
      <c r="C269" s="27"/>
      <c r="D269" s="1"/>
      <c r="F269" s="11"/>
      <c r="N269" s="4"/>
      <c r="Q269" s="4"/>
    </row>
    <row r="270" spans="1:17" x14ac:dyDescent="0.3">
      <c r="A270" s="1"/>
      <c r="B270" s="1"/>
      <c r="C270" s="27"/>
      <c r="D270" s="1"/>
      <c r="F270" s="3"/>
      <c r="N270" s="4"/>
      <c r="Q270" s="4"/>
    </row>
    <row r="271" spans="1:17" x14ac:dyDescent="0.3">
      <c r="A271" s="1"/>
      <c r="F271" s="11"/>
      <c r="I271" s="4"/>
      <c r="N271" s="6"/>
      <c r="Q271" s="9"/>
    </row>
    <row r="272" spans="1:17" x14ac:dyDescent="0.3">
      <c r="F272" s="5"/>
      <c r="J272" s="61"/>
      <c r="N272" s="4"/>
    </row>
    <row r="273" spans="1:15" x14ac:dyDescent="0.3">
      <c r="A273" s="1"/>
      <c r="F273" s="11"/>
      <c r="H273" s="12"/>
      <c r="I273" s="4"/>
      <c r="N273" s="4"/>
    </row>
    <row r="274" spans="1:15" x14ac:dyDescent="0.3">
      <c r="F274" s="5"/>
      <c r="J274" s="60"/>
      <c r="N274" s="4"/>
    </row>
    <row r="275" spans="1:15" x14ac:dyDescent="0.3">
      <c r="A275" s="1"/>
      <c r="F275" s="4"/>
      <c r="I275" s="8"/>
      <c r="J275" s="61"/>
      <c r="N275" s="4"/>
    </row>
    <row r="276" spans="1:15" x14ac:dyDescent="0.3">
      <c r="F276" s="5"/>
      <c r="H276" s="3"/>
      <c r="N276" s="4"/>
    </row>
    <row r="277" spans="1:15" x14ac:dyDescent="0.3">
      <c r="A277" s="1"/>
      <c r="B277" s="1"/>
      <c r="C277" s="27"/>
      <c r="F277" s="4"/>
      <c r="H277" s="5"/>
      <c r="N277" s="4"/>
    </row>
    <row r="278" spans="1:15" x14ac:dyDescent="0.3">
      <c r="A278" s="1"/>
      <c r="F278" s="4"/>
      <c r="O278" s="11"/>
    </row>
    <row r="279" spans="1:15" x14ac:dyDescent="0.3">
      <c r="A279" s="1"/>
      <c r="F279" s="7"/>
    </row>
    <row r="289" spans="11:11" x14ac:dyDescent="0.3">
      <c r="K289" s="15"/>
    </row>
  </sheetData>
  <printOptions gridLines="1"/>
  <pageMargins left="0.7" right="0.7" top="0.75" bottom="0.75" header="0.3" footer="0.3"/>
  <pageSetup scale="87" fitToHeight="0" orientation="portrait" horizontalDpi="300" verticalDpi="300" r:id="rId1"/>
  <headerFooter alignWithMargins="0">
    <oddHeader>&amp;CCFPD Budget 2022/2023</oddHeader>
  </headerFooter>
  <rowBreaks count="3" manualBreakCount="3">
    <brk id="50" max="16383" man="1"/>
    <brk id="97" max="16383" man="1"/>
    <brk id="1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2022-23 Budget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Skee Stanley</dc:creator>
  <cp:lastModifiedBy>valhalla</cp:lastModifiedBy>
  <cp:lastPrinted>2022-02-22T00:12:50Z</cp:lastPrinted>
  <dcterms:created xsi:type="dcterms:W3CDTF">2004-04-24T22:31:51Z</dcterms:created>
  <dcterms:modified xsi:type="dcterms:W3CDTF">2022-06-27T00:16:16Z</dcterms:modified>
</cp:coreProperties>
</file>